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AD-SERVER\Users\User\Documents\KAD\Dropbox\Clients\Business\Holloway Iliffe &amp; Mitchell\Sovereign House, Commercial Road\No.5\"/>
    </mc:Choice>
  </mc:AlternateContent>
  <xr:revisionPtr revIDLastSave="0" documentId="13_ncr:1_{BA2B0925-17DE-4C23-9C00-0713BA184F73}" xr6:coauthVersionLast="46" xr6:coauthVersionMax="46" xr10:uidLastSave="{00000000-0000-0000-0000-000000000000}"/>
  <bookViews>
    <workbookView xWindow="-18330" yWindow="1290" windowWidth="15375" windowHeight="7875" xr2:uid="{00000000-000D-0000-FFFF-FFFF00000000}"/>
  </bookViews>
  <sheets>
    <sheet name="Calculator" sheetId="1" r:id="rId1"/>
    <sheet name="Guidance tabl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C8" i="1" l="1"/>
  <c r="C9" i="1" s="1"/>
  <c r="C23" i="1" l="1"/>
  <c r="C17" i="1"/>
  <c r="C28" i="1" l="1"/>
  <c r="C10" i="1"/>
  <c r="C11" i="1" s="1"/>
  <c r="C29" i="1" l="1"/>
  <c r="C30" i="1" s="1"/>
  <c r="C31" i="1" s="1"/>
  <c r="C27" i="1"/>
</calcChain>
</file>

<file path=xl/sharedStrings.xml><?xml version="1.0" encoding="utf-8"?>
<sst xmlns="http://schemas.openxmlformats.org/spreadsheetml/2006/main" count="74" uniqueCount="71">
  <si>
    <t>Stage 1</t>
  </si>
  <si>
    <t xml:space="preserve">Number of units proposed </t>
  </si>
  <si>
    <t xml:space="preserve">Additional population </t>
  </si>
  <si>
    <t>Notes</t>
  </si>
  <si>
    <t>TN discharged after WWTW</t>
  </si>
  <si>
    <t>Total Nitrogen (TN) from development wastewater</t>
  </si>
  <si>
    <t>Divide by 1000000 to convert to Kg</t>
  </si>
  <si>
    <t>Convert to Kg</t>
  </si>
  <si>
    <t>Wastewater total Nitrogen load</t>
  </si>
  <si>
    <t>Stage 2</t>
  </si>
  <si>
    <t xml:space="preserve">Nitrogen load in current land use </t>
  </si>
  <si>
    <t>Total area of land</t>
  </si>
  <si>
    <t>In Ha, the land which will be lost to development</t>
  </si>
  <si>
    <t>Nitrate loss for land type</t>
  </si>
  <si>
    <t>Total Nitrogen Load of current land use</t>
  </si>
  <si>
    <t>Area x nitrate loss rate for land type</t>
  </si>
  <si>
    <t>Stage 3</t>
  </si>
  <si>
    <t>Calculate total Nitrogen load from future land use</t>
  </si>
  <si>
    <t>Area to be created</t>
  </si>
  <si>
    <t>There will be schemes with multiple land uses, these should be calculated and the nitrogen loads added together</t>
  </si>
  <si>
    <t>Total Nitrogen Load of future use</t>
  </si>
  <si>
    <t>Stage 4</t>
  </si>
  <si>
    <t>From calculation in stage 1</t>
  </si>
  <si>
    <t>Total Nitrogen Load of land use change</t>
  </si>
  <si>
    <t>Subtract N loads of future use from current use (stage 2 - stage 3)</t>
  </si>
  <si>
    <t>Subtract N load of land use change from N load from wastewater</t>
  </si>
  <si>
    <t>If the Total Nitrogen Budget is +, mitigation is required to achieve neutrality</t>
  </si>
  <si>
    <t>If the Total Nitrogen Budget is -, no mitigation is required</t>
  </si>
  <si>
    <t>If the Total Nitrogen Budget is 0 the development in N Neutral</t>
  </si>
  <si>
    <t>AVERAGE NITRATE-NITROGEN LOSS PER FARM TYPE IN THE SOLENT CATCHMENT AREA (kg/ha)</t>
  </si>
  <si>
    <t>Cereals</t>
  </si>
  <si>
    <t>Dairy</t>
  </si>
  <si>
    <t>General Cropping</t>
  </si>
  <si>
    <t>Horticulture</t>
  </si>
  <si>
    <t>Pig</t>
  </si>
  <si>
    <t>Lowland Grazing</t>
  </si>
  <si>
    <t>Mixed</t>
  </si>
  <si>
    <t>Poultry</t>
  </si>
  <si>
    <t>Average for catchment area</t>
  </si>
  <si>
    <t>http://farmbusinesssurvey.co.uk/DataBuilder/UK_Farm_Classification_2014_Final.pdf</t>
  </si>
  <si>
    <r>
      <rPr>
        <b/>
        <sz val="11"/>
        <color rgb="FF000000"/>
        <rFont val="Arial"/>
        <family val="2"/>
      </rPr>
      <t xml:space="preserve">Cereals </t>
    </r>
    <r>
      <rPr>
        <sz val="11"/>
        <color rgb="FF000000"/>
        <rFont val="Arial"/>
        <family val="2"/>
      </rPr>
      <t xml:space="preserve">
Holdings on which cereals, combinable crops and set-aside account for more than two thirds of the total SO and (pre-2007) where set-aside alone did not account for more than two thirds of the total SO. (Holdings where set-aside accounted for more than two thirds of total SO were classified as specialist set aside and were included in “other” below.) </t>
    </r>
  </si>
  <si>
    <r>
      <rPr>
        <b/>
        <sz val="11"/>
        <color rgb="FF000000"/>
        <rFont val="Arial"/>
        <family val="2"/>
      </rPr>
      <t xml:space="preserve">General cropping </t>
    </r>
    <r>
      <rPr>
        <sz val="11"/>
        <color rgb="FF000000"/>
        <rFont val="Arial"/>
        <family val="2"/>
      </rPr>
      <t xml:space="preserve">
Holdings on which arable crops (including field scale vegetables) account for more than two thirds of the total SO, excluding holdings classified as </t>
    </r>
    <r>
      <rPr>
        <i/>
        <sz val="11"/>
        <color rgb="FF000000"/>
        <rFont val="Arial"/>
        <family val="2"/>
      </rPr>
      <t xml:space="preserve">cereals; </t>
    </r>
    <r>
      <rPr>
        <sz val="11"/>
        <color rgb="FF000000"/>
        <rFont val="Arial"/>
        <family val="2"/>
      </rPr>
      <t xml:space="preserve">holdings on which a mixture of arable and horticultural crops account for more than two thirds of their total SO excluding holdings classified as </t>
    </r>
    <r>
      <rPr>
        <i/>
        <sz val="11"/>
        <color rgb="FF000000"/>
        <rFont val="Arial"/>
        <family val="2"/>
      </rPr>
      <t xml:space="preserve">horticulture </t>
    </r>
    <r>
      <rPr>
        <sz val="11"/>
        <color rgb="FF000000"/>
        <rFont val="Arial"/>
        <family val="2"/>
      </rPr>
      <t xml:space="preserve">and holdings on which arable crops account for more than one third of their total SO and no other grouping accounts for more than one third. </t>
    </r>
  </si>
  <si>
    <r>
      <t xml:space="preserve">Dairy 
</t>
    </r>
    <r>
      <rPr>
        <sz val="11"/>
        <color rgb="FF000000"/>
        <rFont val="Arial"/>
        <family val="2"/>
      </rPr>
      <t xml:space="preserve">Holdings on which dairy cows account for more than two thirds of their total SO. </t>
    </r>
  </si>
  <si>
    <r>
      <t xml:space="preserve">Specialist Poultry 
</t>
    </r>
    <r>
      <rPr>
        <sz val="11"/>
        <color rgb="FF000000"/>
        <rFont val="Arial"/>
        <family val="2"/>
      </rPr>
      <t xml:space="preserve">Holdings on which Poultry account for more than two thirds of their total SO. </t>
    </r>
  </si>
  <si>
    <r>
      <t xml:space="preserve">Lowland Grazing Livestock 
</t>
    </r>
    <r>
      <rPr>
        <sz val="11"/>
        <color rgb="FF000000"/>
        <rFont val="Arial"/>
        <family val="2"/>
      </rPr>
      <t>Holdings on which cattle, sheep and other grazing livestock account for more than two thirds of their total SO except holdings classified as dairy. A holding is classified as lowland if less than 50 per cent of its total area is in the Less Favoured Area (LFA).</t>
    </r>
  </si>
  <si>
    <r>
      <t xml:space="preserve">Appendix 1 – Farm Types
</t>
    </r>
    <r>
      <rPr>
        <sz val="11"/>
        <color rgb="FF000000"/>
        <rFont val="Arial"/>
        <family val="2"/>
      </rPr>
      <t xml:space="preserve">The UK system is based on weighting the contributions of each enterprise in terms of their associated outputs. The weights used (known as ‘Standard Outputs’ or SOs) are calculated per hectare of crops and per head of livestock and used to calculate the total standard output associated with each part of the Farm Business. </t>
    </r>
  </si>
  <si>
    <r>
      <t xml:space="preserve">Horticulture 
</t>
    </r>
    <r>
      <rPr>
        <sz val="11"/>
        <color rgb="FF000000"/>
        <rFont val="Arial"/>
        <family val="2"/>
      </rPr>
      <t xml:space="preserve">Holdings on which fruit (including vineyards), hardy nursery stock, glasshouse flowers and vegetables, market garden scale vegetables, outdoor bulbs and flowers, and mushrooms account for more than two thirds of their total SO. </t>
    </r>
  </si>
  <si>
    <r>
      <t>S</t>
    </r>
    <r>
      <rPr>
        <b/>
        <sz val="11"/>
        <color theme="1"/>
        <rFont val="Arial"/>
        <family val="2"/>
      </rPr>
      <t xml:space="preserve">pecialist Pigs </t>
    </r>
    <r>
      <rPr>
        <sz val="11"/>
        <color theme="1"/>
        <rFont val="Arial"/>
        <family val="2"/>
      </rPr>
      <t xml:space="preserve">
</t>
    </r>
    <r>
      <rPr>
        <sz val="11"/>
        <color rgb="FF000000"/>
        <rFont val="Arial"/>
        <family val="2"/>
      </rPr>
      <t xml:space="preserve">Holdings on which pigs account for more than two thirds of their total SO. </t>
    </r>
  </si>
  <si>
    <r>
      <rPr>
        <b/>
        <sz val="11"/>
        <color theme="1"/>
        <rFont val="Arial"/>
        <family val="2"/>
      </rPr>
      <t xml:space="preserve">Mixed </t>
    </r>
    <r>
      <rPr>
        <sz val="11"/>
        <color theme="1"/>
        <rFont val="Arial"/>
        <family val="2"/>
      </rPr>
      <t xml:space="preserve">
</t>
    </r>
    <r>
      <rPr>
        <sz val="11"/>
        <color rgb="FF000000"/>
        <rFont val="Arial"/>
        <family val="2"/>
      </rPr>
      <t xml:space="preserve">Holdings for which none of the above categories accounts for more than 2/3 of total SO. This category includes mixed pigs and poultry farms as well as farms with a mixture of crops and livestock (where neither accounts for more than 2/3 of SOs). </t>
    </r>
  </si>
  <si>
    <t xml:space="preserve"> </t>
  </si>
  <si>
    <t>Total Nitrogen Budget without buffer</t>
  </si>
  <si>
    <t>20 % buffer</t>
  </si>
  <si>
    <t>Total Nitrogen Budget with 20% buffer</t>
  </si>
  <si>
    <t>Divide N budget by 5</t>
  </si>
  <si>
    <t>Add buffer to N budget</t>
  </si>
  <si>
    <t>Total Kg N load per year</t>
  </si>
  <si>
    <t>Guidance tables provide rates for different land uses</t>
  </si>
  <si>
    <t>Average Ammonical Nitrogen in effluent after water is put through mains treatment plant (in mg/l)</t>
  </si>
  <si>
    <t>Physical constraints to water use:</t>
  </si>
  <si>
    <t xml:space="preserve">   Eco shower heads &amp; tap aerators </t>
  </si>
  <si>
    <t xml:space="preserve">   Dual flush WC (3.5 &amp; 5l)</t>
  </si>
  <si>
    <t xml:space="preserve">   Dish Washer &amp; Washing Mch A*** rated</t>
  </si>
  <si>
    <t xml:space="preserve">   No outside tap fitted</t>
  </si>
  <si>
    <t>Nitrate Assumptions:</t>
  </si>
  <si>
    <t>Proposed urban development 10.4kg/Ha/Yr</t>
  </si>
  <si>
    <t>Regs limit 110l/p/d, but water useage calc provided</t>
  </si>
  <si>
    <t>Average household size 2.4</t>
  </si>
  <si>
    <t>Conclusions:</t>
  </si>
  <si>
    <t>5 Sovereign Gate, PO1 4BL</t>
  </si>
  <si>
    <t xml:space="preserve">Wastewater volume generated by development </t>
  </si>
  <si>
    <t>Budds Farm TN is unpublished and assumed at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</si>
</sst>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Arial"/>
      <family val="2"/>
    </font>
    <font>
      <b/>
      <sz val="11"/>
      <color rgb="FF000000"/>
      <name val="Arial"/>
      <family val="2"/>
    </font>
    <font>
      <sz val="11"/>
      <color theme="1"/>
      <name val="Arial"/>
      <family val="2"/>
    </font>
    <font>
      <sz val="11"/>
      <color rgb="FF000000"/>
      <name val="Arial"/>
      <family val="2"/>
    </font>
    <font>
      <i/>
      <sz val="11"/>
      <color rgb="FF000000"/>
      <name val="Arial"/>
      <family val="2"/>
    </font>
    <font>
      <b/>
      <i/>
      <sz val="11"/>
      <color theme="1"/>
      <name val="Arial"/>
      <family val="2"/>
    </font>
    <font>
      <u/>
      <sz val="11"/>
      <color theme="10"/>
      <name val="Calibri"/>
      <family val="2"/>
      <scheme val="minor"/>
    </font>
    <font>
      <b/>
      <sz val="11"/>
      <color theme="1"/>
      <name val="Arial"/>
      <family val="2"/>
    </font>
    <font>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rgb="FFD9E2F3"/>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FF0000"/>
      </left>
      <right style="medium">
        <color rgb="FFFF0000"/>
      </right>
      <top style="medium">
        <color rgb="FFFF0000"/>
      </top>
      <bottom style="medium">
        <color rgb="FFFF0000"/>
      </bottom>
      <diagonal/>
    </border>
    <border>
      <left style="medium">
        <color rgb="FF8EAADB"/>
      </left>
      <right/>
      <top style="medium">
        <color rgb="FF8EAADB"/>
      </top>
      <bottom style="thick">
        <color rgb="FF8EAADB"/>
      </bottom>
      <diagonal/>
    </border>
    <border>
      <left/>
      <right style="medium">
        <color rgb="FF8EAADB"/>
      </right>
      <top style="medium">
        <color rgb="FF8EAADB"/>
      </top>
      <bottom style="thick">
        <color rgb="FF8EAADB"/>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35">
    <xf numFmtId="0" fontId="0" fillId="0" borderId="0" xfId="0"/>
    <xf numFmtId="0" fontId="0" fillId="0" borderId="0" xfId="0" applyBorder="1"/>
    <xf numFmtId="0" fontId="6" fillId="0" borderId="0" xfId="0" applyFont="1" applyAlignment="1">
      <alignment vertical="center" wrapText="1"/>
    </xf>
    <xf numFmtId="0" fontId="4" fillId="0" borderId="0" xfId="0" applyFont="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9" fillId="0" borderId="0" xfId="1" applyAlignment="1">
      <alignment vertical="center" wrapText="1"/>
    </xf>
    <xf numFmtId="0" fontId="0" fillId="0" borderId="0" xfId="0" applyAlignment="1">
      <alignment wrapText="1"/>
    </xf>
    <xf numFmtId="0" fontId="8" fillId="0" borderId="0" xfId="0" applyFont="1" applyAlignment="1">
      <alignment vertical="center" wrapText="1"/>
    </xf>
    <xf numFmtId="0" fontId="3" fillId="0" borderId="0" xfId="0" applyFont="1" applyAlignment="1">
      <alignment vertical="center" wrapText="1"/>
    </xf>
    <xf numFmtId="0" fontId="0" fillId="0" borderId="0" xfId="0" applyBorder="1" applyAlignment="1">
      <alignment wrapText="1"/>
    </xf>
    <xf numFmtId="2" fontId="0" fillId="0" borderId="1" xfId="0" applyNumberFormat="1" applyBorder="1"/>
    <xf numFmtId="2" fontId="0" fillId="0" borderId="0" xfId="0" applyNumberFormat="1" applyBorder="1"/>
    <xf numFmtId="2" fontId="0" fillId="3" borderId="2" xfId="0" applyNumberFormat="1" applyFill="1" applyBorder="1"/>
    <xf numFmtId="2" fontId="0" fillId="3" borderId="1" xfId="0" applyNumberFormat="1" applyFill="1" applyBorder="1"/>
    <xf numFmtId="2" fontId="0" fillId="0" borderId="2" xfId="0" applyNumberFormat="1" applyBorder="1"/>
    <xf numFmtId="2" fontId="0" fillId="0" borderId="3" xfId="0" applyNumberFormat="1" applyBorder="1"/>
    <xf numFmtId="0" fontId="1" fillId="0" borderId="0" xfId="0" applyFont="1" applyBorder="1"/>
    <xf numFmtId="0" fontId="0" fillId="0" borderId="0" xfId="0" applyFill="1" applyBorder="1"/>
    <xf numFmtId="0" fontId="0" fillId="0" borderId="0" xfId="0" applyFill="1" applyBorder="1" applyAlignment="1">
      <alignment wrapText="1"/>
    </xf>
    <xf numFmtId="0" fontId="2" fillId="0" borderId="0" xfId="0" applyFont="1" applyFill="1" applyBorder="1"/>
    <xf numFmtId="2" fontId="0" fillId="0" borderId="0" xfId="0" applyNumberFormat="1" applyFill="1" applyBorder="1"/>
    <xf numFmtId="2" fontId="11" fillId="0" borderId="0" xfId="0" applyNumberFormat="1" applyFont="1" applyFill="1" applyBorder="1"/>
    <xf numFmtId="0" fontId="1" fillId="0" borderId="0" xfId="0" applyFont="1" applyFill="1" applyBorder="1"/>
    <xf numFmtId="0" fontId="1" fillId="0" borderId="0" xfId="0" applyFont="1"/>
    <xf numFmtId="0" fontId="12" fillId="0" borderId="0" xfId="0" applyFont="1"/>
    <xf numFmtId="0" fontId="0" fillId="0" borderId="0" xfId="0" applyAlignment="1">
      <alignment horizontal="right"/>
    </xf>
    <xf numFmtId="0" fontId="12" fillId="0" borderId="0" xfId="0" applyFont="1" applyAlignment="1">
      <alignment horizontal="right"/>
    </xf>
    <xf numFmtId="0" fontId="2" fillId="0" borderId="8" xfId="0" applyFont="1" applyBorder="1"/>
    <xf numFmtId="0" fontId="5" fillId="0" borderId="4" xfId="0" applyFont="1" applyBorder="1" applyAlignment="1">
      <alignment vertical="center" wrapText="1"/>
    </xf>
    <xf numFmtId="0" fontId="5" fillId="0" borderId="5"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armbusinesssurvey.co.uk/DataBuilder/UK_Farm_Classification_2014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9"/>
  <sheetViews>
    <sheetView tabSelected="1" zoomScale="60" zoomScaleNormal="60" workbookViewId="0">
      <selection activeCell="E55" sqref="E55"/>
    </sheetView>
  </sheetViews>
  <sheetFormatPr defaultRowHeight="15" x14ac:dyDescent="0.25"/>
  <cols>
    <col min="2" max="2" width="44.140625" bestFit="1" customWidth="1"/>
    <col min="3" max="3" width="14" customWidth="1"/>
    <col min="4" max="4" width="9.42578125" customWidth="1"/>
    <col min="5" max="5" width="54" style="11" customWidth="1"/>
    <col min="6" max="6" width="32.5703125" style="11" customWidth="1"/>
    <col min="7" max="7" width="9.85546875" style="11" customWidth="1"/>
    <col min="9" max="9" width="47.28515625" bestFit="1" customWidth="1"/>
    <col min="12" max="12" width="50.42578125" style="11" bestFit="1" customWidth="1"/>
    <col min="13" max="13" width="27.5703125" customWidth="1"/>
    <col min="14" max="14" width="9.7109375" customWidth="1"/>
  </cols>
  <sheetData>
    <row r="1" spans="1:14" x14ac:dyDescent="0.25">
      <c r="A1" s="1"/>
      <c r="B1" s="1"/>
      <c r="C1" s="1"/>
      <c r="D1" s="1"/>
      <c r="E1" s="14"/>
      <c r="F1" s="14"/>
      <c r="G1" s="14"/>
      <c r="H1" s="1"/>
      <c r="I1" s="1"/>
    </row>
    <row r="2" spans="1:14" ht="16.5" thickBot="1" x14ac:dyDescent="0.3">
      <c r="A2" s="1"/>
      <c r="B2" s="32" t="s">
        <v>68</v>
      </c>
      <c r="C2" s="1"/>
      <c r="D2" s="1"/>
      <c r="E2" s="14"/>
      <c r="F2" s="14"/>
      <c r="G2" s="14"/>
      <c r="H2" s="1"/>
      <c r="I2" s="24"/>
      <c r="J2" s="22"/>
      <c r="K2" s="22"/>
      <c r="L2" s="23"/>
      <c r="M2" s="22"/>
      <c r="N2" s="22"/>
    </row>
    <row r="3" spans="1:14" x14ac:dyDescent="0.25">
      <c r="A3" s="1"/>
      <c r="B3" s="1"/>
      <c r="C3" s="1"/>
      <c r="D3" s="1"/>
      <c r="E3" s="14"/>
      <c r="F3" s="14"/>
      <c r="G3" s="14"/>
      <c r="H3" s="1"/>
      <c r="I3" s="22"/>
      <c r="J3" s="22"/>
      <c r="K3" s="22"/>
      <c r="L3" s="23"/>
      <c r="M3" s="22"/>
      <c r="N3" s="22"/>
    </row>
    <row r="4" spans="1:14" x14ac:dyDescent="0.25">
      <c r="A4" s="1"/>
      <c r="B4" s="21" t="s">
        <v>0</v>
      </c>
      <c r="C4" s="1"/>
      <c r="D4" s="1"/>
      <c r="E4" s="14" t="s">
        <v>49</v>
      </c>
      <c r="F4" s="14"/>
      <c r="G4" s="14"/>
      <c r="H4" s="1"/>
      <c r="I4" s="27"/>
      <c r="J4" s="22"/>
      <c r="K4" s="22"/>
      <c r="L4" s="23"/>
      <c r="M4" s="22"/>
      <c r="N4" s="22"/>
    </row>
    <row r="5" spans="1:14" ht="15.75" thickBot="1" x14ac:dyDescent="0.3">
      <c r="A5" s="1"/>
      <c r="B5" s="1" t="s">
        <v>5</v>
      </c>
      <c r="C5" s="1"/>
      <c r="D5" s="1"/>
      <c r="E5" s="14" t="s">
        <v>3</v>
      </c>
      <c r="F5" s="14"/>
      <c r="G5" s="14"/>
      <c r="H5" s="1"/>
      <c r="I5" s="22"/>
      <c r="J5" s="22"/>
      <c r="K5" s="22"/>
      <c r="L5" s="23"/>
      <c r="M5" s="22"/>
      <c r="N5" s="22"/>
    </row>
    <row r="6" spans="1:14" ht="15.75" thickBot="1" x14ac:dyDescent="0.3">
      <c r="A6" s="1"/>
      <c r="B6" s="1" t="s">
        <v>1</v>
      </c>
      <c r="C6" s="18">
        <v>2</v>
      </c>
      <c r="D6" s="1"/>
      <c r="E6" s="14"/>
      <c r="F6" s="14"/>
      <c r="G6" s="14"/>
      <c r="H6" s="1"/>
      <c r="I6" s="22"/>
      <c r="J6" s="22"/>
      <c r="K6" s="22"/>
      <c r="L6" s="23"/>
      <c r="M6" s="22"/>
      <c r="N6" s="22"/>
    </row>
    <row r="7" spans="1:14" ht="15.75" thickBot="1" x14ac:dyDescent="0.3">
      <c r="A7" s="1"/>
      <c r="B7" s="1" t="s">
        <v>2</v>
      </c>
      <c r="C7" s="15">
        <f>C6*D7</f>
        <v>4.8</v>
      </c>
      <c r="D7" s="1">
        <v>2.4</v>
      </c>
      <c r="E7" s="14" t="s">
        <v>66</v>
      </c>
      <c r="F7" s="14"/>
      <c r="G7" s="14"/>
      <c r="H7" s="1"/>
      <c r="I7" s="22"/>
      <c r="J7" s="22"/>
      <c r="K7" s="22"/>
      <c r="L7" s="23"/>
      <c r="M7" s="22"/>
      <c r="N7" s="22"/>
    </row>
    <row r="8" spans="1:14" ht="15.75" thickBot="1" x14ac:dyDescent="0.3">
      <c r="A8" s="1"/>
      <c r="B8" s="1" t="s">
        <v>69</v>
      </c>
      <c r="C8" s="15">
        <f>C7*D8</f>
        <v>528</v>
      </c>
      <c r="D8" s="1">
        <v>110</v>
      </c>
      <c r="E8" s="14" t="s">
        <v>65</v>
      </c>
      <c r="F8" s="14"/>
      <c r="G8" s="14"/>
      <c r="H8" s="1"/>
      <c r="I8" s="22"/>
      <c r="J8" s="22"/>
      <c r="K8" s="22"/>
      <c r="L8" s="23"/>
      <c r="M8" s="22"/>
      <c r="N8" s="22"/>
    </row>
    <row r="9" spans="1:14" ht="30.75" thickBot="1" x14ac:dyDescent="0.3">
      <c r="A9" s="1"/>
      <c r="B9" s="1" t="s">
        <v>4</v>
      </c>
      <c r="C9" s="15">
        <f>C8*D9</f>
        <v>4910.4000000000005</v>
      </c>
      <c r="D9" s="1">
        <v>9.3000000000000007</v>
      </c>
      <c r="E9" s="14" t="s">
        <v>57</v>
      </c>
      <c r="F9" s="14"/>
      <c r="G9" s="14"/>
      <c r="H9" s="1"/>
      <c r="I9" s="22"/>
      <c r="J9" s="22"/>
      <c r="K9" s="22"/>
      <c r="L9" s="23"/>
      <c r="M9" s="22"/>
      <c r="N9" s="22"/>
    </row>
    <row r="10" spans="1:14" ht="15.75" thickBot="1" x14ac:dyDescent="0.3">
      <c r="A10" s="1"/>
      <c r="B10" s="1" t="s">
        <v>7</v>
      </c>
      <c r="C10" s="19">
        <f>C9/D10</f>
        <v>4.9104000000000005E-3</v>
      </c>
      <c r="D10" s="1">
        <v>1000000</v>
      </c>
      <c r="E10" s="14" t="s">
        <v>6</v>
      </c>
      <c r="F10" s="14"/>
      <c r="G10" s="14"/>
      <c r="H10" s="1"/>
      <c r="I10" s="22"/>
      <c r="J10" s="22"/>
      <c r="K10" s="22"/>
      <c r="L10" s="23"/>
      <c r="M10" s="22"/>
      <c r="N10" s="22"/>
    </row>
    <row r="11" spans="1:14" ht="15.75" thickBot="1" x14ac:dyDescent="0.3">
      <c r="A11" s="1"/>
      <c r="B11" s="1" t="s">
        <v>8</v>
      </c>
      <c r="C11" s="20">
        <f>C10*365</f>
        <v>1.7922960000000001</v>
      </c>
      <c r="D11" s="1">
        <v>365</v>
      </c>
      <c r="E11" s="14" t="s">
        <v>55</v>
      </c>
      <c r="F11" s="14"/>
      <c r="G11" s="14"/>
      <c r="H11" s="1"/>
      <c r="I11" s="22"/>
      <c r="J11" s="22"/>
      <c r="K11" s="22"/>
      <c r="L11" s="23"/>
      <c r="M11" s="22"/>
      <c r="N11" s="22"/>
    </row>
    <row r="12" spans="1:14" x14ac:dyDescent="0.25">
      <c r="A12" s="1"/>
      <c r="B12" s="1"/>
      <c r="C12" s="16"/>
      <c r="D12" s="1"/>
      <c r="E12" s="14"/>
      <c r="F12" s="14"/>
      <c r="G12" s="14"/>
      <c r="H12" s="1"/>
      <c r="I12" s="22"/>
      <c r="J12" s="22"/>
      <c r="K12" s="22"/>
      <c r="L12" s="23"/>
      <c r="M12" s="22"/>
      <c r="N12" s="22"/>
    </row>
    <row r="13" spans="1:14" x14ac:dyDescent="0.25">
      <c r="A13" s="1"/>
      <c r="B13" s="21" t="s">
        <v>9</v>
      </c>
      <c r="C13" s="16"/>
      <c r="D13" s="1"/>
      <c r="E13" s="14"/>
      <c r="F13" s="14"/>
      <c r="G13" s="14"/>
      <c r="H13" s="1"/>
      <c r="I13" s="27"/>
      <c r="J13" s="22"/>
      <c r="K13" s="22"/>
      <c r="L13" s="23"/>
      <c r="M13" s="22"/>
      <c r="N13" s="22"/>
    </row>
    <row r="14" spans="1:14" ht="15.75" thickBot="1" x14ac:dyDescent="0.3">
      <c r="A14" s="1"/>
      <c r="B14" s="1" t="s">
        <v>10</v>
      </c>
      <c r="C14" s="16"/>
      <c r="D14" s="1"/>
      <c r="E14" s="14"/>
      <c r="F14" s="14"/>
      <c r="G14" s="14"/>
      <c r="H14" s="1"/>
      <c r="I14" s="22"/>
      <c r="J14" s="22"/>
      <c r="K14" s="22"/>
      <c r="L14" s="23"/>
      <c r="M14" s="22"/>
      <c r="N14" s="22"/>
    </row>
    <row r="15" spans="1:14" ht="15.75" thickBot="1" x14ac:dyDescent="0.3">
      <c r="A15" s="1"/>
      <c r="B15" s="1" t="s">
        <v>11</v>
      </c>
      <c r="C15" s="18">
        <v>0</v>
      </c>
      <c r="D15" s="1"/>
      <c r="E15" s="14" t="s">
        <v>12</v>
      </c>
      <c r="F15" s="14"/>
      <c r="G15" s="14"/>
      <c r="H15" s="1"/>
      <c r="I15" s="22"/>
      <c r="J15" s="22"/>
      <c r="K15" s="22"/>
      <c r="L15" s="23"/>
      <c r="M15" s="22"/>
      <c r="N15" s="22"/>
    </row>
    <row r="16" spans="1:14" ht="15.75" thickBot="1" x14ac:dyDescent="0.3">
      <c r="A16" s="1"/>
      <c r="B16" s="1" t="s">
        <v>13</v>
      </c>
      <c r="C16" s="17">
        <v>0</v>
      </c>
      <c r="D16" s="1"/>
      <c r="E16" s="14" t="s">
        <v>56</v>
      </c>
      <c r="F16" s="14"/>
      <c r="G16" s="14"/>
      <c r="H16" s="1"/>
      <c r="I16" s="22"/>
      <c r="J16" s="22"/>
      <c r="K16" s="22"/>
      <c r="L16" s="23"/>
      <c r="M16" s="22"/>
      <c r="N16" s="22"/>
    </row>
    <row r="17" spans="1:14" ht="15.75" thickBot="1" x14ac:dyDescent="0.3">
      <c r="A17" s="1"/>
      <c r="B17" s="1" t="s">
        <v>14</v>
      </c>
      <c r="C17" s="20">
        <f>C16*C15</f>
        <v>0</v>
      </c>
      <c r="D17" s="1"/>
      <c r="E17" s="14" t="s">
        <v>15</v>
      </c>
      <c r="F17" s="14"/>
      <c r="G17" s="14"/>
      <c r="H17" s="1"/>
      <c r="I17" s="22"/>
      <c r="J17" s="22"/>
      <c r="K17" s="22"/>
      <c r="L17" s="23"/>
      <c r="M17" s="22"/>
      <c r="N17" s="22"/>
    </row>
    <row r="18" spans="1:14" x14ac:dyDescent="0.25">
      <c r="A18" s="1"/>
      <c r="B18" s="1"/>
      <c r="C18" s="16"/>
      <c r="D18" s="1"/>
      <c r="E18" s="14"/>
      <c r="F18" s="14"/>
      <c r="G18" s="14"/>
      <c r="H18" s="1"/>
      <c r="I18" s="22"/>
      <c r="J18" s="22"/>
      <c r="K18" s="22"/>
      <c r="L18" s="23"/>
      <c r="M18" s="22"/>
      <c r="N18" s="22"/>
    </row>
    <row r="19" spans="1:14" x14ac:dyDescent="0.25">
      <c r="A19" s="1"/>
      <c r="B19" s="21" t="s">
        <v>16</v>
      </c>
      <c r="C19" s="16"/>
      <c r="D19" s="1"/>
      <c r="E19" s="14"/>
      <c r="F19" s="14"/>
      <c r="G19" s="14"/>
      <c r="H19" s="1"/>
      <c r="I19" s="27"/>
      <c r="J19" s="22"/>
      <c r="K19" s="22"/>
      <c r="L19" s="23"/>
      <c r="M19" s="22"/>
      <c r="N19" s="22"/>
    </row>
    <row r="20" spans="1:14" ht="15.75" thickBot="1" x14ac:dyDescent="0.3">
      <c r="A20" s="1"/>
      <c r="B20" s="1" t="s">
        <v>17</v>
      </c>
      <c r="C20" s="16"/>
      <c r="D20" s="1"/>
      <c r="E20" s="14"/>
      <c r="F20" s="23"/>
      <c r="G20" s="23"/>
      <c r="H20" s="1"/>
      <c r="I20" s="22"/>
      <c r="J20" s="22"/>
      <c r="K20" s="22"/>
      <c r="L20" s="23"/>
      <c r="M20" s="22"/>
      <c r="N20" s="22"/>
    </row>
    <row r="21" spans="1:14" ht="15.75" thickBot="1" x14ac:dyDescent="0.3">
      <c r="A21" s="1"/>
      <c r="B21" s="1" t="s">
        <v>18</v>
      </c>
      <c r="C21" s="18">
        <v>0</v>
      </c>
      <c r="D21" s="1"/>
      <c r="E21" s="14"/>
      <c r="F21" s="22"/>
      <c r="G21" s="22"/>
      <c r="H21" s="1"/>
      <c r="I21" s="23"/>
      <c r="J21" s="22"/>
      <c r="K21" s="22"/>
      <c r="L21" s="23"/>
      <c r="M21" s="22"/>
      <c r="N21" s="22"/>
    </row>
    <row r="22" spans="1:14" ht="15.75" thickBot="1" x14ac:dyDescent="0.3">
      <c r="A22" s="1"/>
      <c r="B22" s="1" t="s">
        <v>13</v>
      </c>
      <c r="C22" s="17">
        <v>0</v>
      </c>
      <c r="D22" s="1"/>
      <c r="E22" s="14" t="s">
        <v>56</v>
      </c>
      <c r="F22" s="22"/>
      <c r="G22" s="22"/>
      <c r="H22" s="1"/>
      <c r="I22" s="23"/>
      <c r="J22" s="22"/>
      <c r="K22" s="22"/>
      <c r="L22" s="23"/>
      <c r="M22" s="22"/>
      <c r="N22" s="22"/>
    </row>
    <row r="23" spans="1:14" ht="45.75" thickBot="1" x14ac:dyDescent="0.3">
      <c r="A23" s="1"/>
      <c r="B23" s="1" t="s">
        <v>20</v>
      </c>
      <c r="C23" s="20">
        <f>C22*C21</f>
        <v>0</v>
      </c>
      <c r="D23" s="1"/>
      <c r="E23" s="14" t="s">
        <v>19</v>
      </c>
      <c r="F23" s="22"/>
      <c r="G23" s="22"/>
      <c r="H23" s="1"/>
      <c r="I23" s="23"/>
      <c r="J23" s="22"/>
      <c r="K23" s="22"/>
      <c r="L23" s="23"/>
      <c r="M23" s="22"/>
      <c r="N23" s="22"/>
    </row>
    <row r="24" spans="1:14" x14ac:dyDescent="0.25">
      <c r="A24" s="1"/>
      <c r="B24" s="1"/>
      <c r="C24" s="16"/>
      <c r="D24" s="1"/>
      <c r="E24" s="14"/>
      <c r="F24" s="23"/>
      <c r="G24" s="23"/>
      <c r="H24" s="1"/>
      <c r="I24" s="22"/>
      <c r="J24" s="22"/>
      <c r="K24" s="22"/>
      <c r="L24" s="23"/>
      <c r="M24" s="22"/>
      <c r="N24" s="22"/>
    </row>
    <row r="25" spans="1:14" x14ac:dyDescent="0.25">
      <c r="A25" s="1"/>
      <c r="B25" s="1"/>
      <c r="C25" s="16"/>
      <c r="D25" s="1"/>
      <c r="E25" s="14"/>
      <c r="F25" s="23"/>
      <c r="G25" s="23"/>
      <c r="H25" s="1"/>
      <c r="I25" s="22"/>
      <c r="J25" s="22"/>
      <c r="K25" s="22"/>
      <c r="L25" s="23"/>
      <c r="M25" s="22"/>
      <c r="N25" s="22"/>
    </row>
    <row r="26" spans="1:14" ht="15.75" thickBot="1" x14ac:dyDescent="0.3">
      <c r="A26" s="1"/>
      <c r="B26" s="21" t="s">
        <v>21</v>
      </c>
      <c r="C26" s="16"/>
      <c r="D26" s="1"/>
      <c r="E26" s="14"/>
      <c r="F26" s="14"/>
      <c r="G26" s="14"/>
      <c r="H26" s="1"/>
      <c r="I26" s="27"/>
      <c r="J26" s="22"/>
      <c r="K26" s="22"/>
      <c r="L26" s="23"/>
      <c r="M26" s="22"/>
      <c r="N26" s="22"/>
    </row>
    <row r="27" spans="1:14" ht="15.75" thickBot="1" x14ac:dyDescent="0.3">
      <c r="A27" s="1"/>
      <c r="B27" s="1" t="s">
        <v>8</v>
      </c>
      <c r="C27" s="18">
        <f>C11</f>
        <v>1.7922960000000001</v>
      </c>
      <c r="D27" s="1"/>
      <c r="E27" s="14" t="s">
        <v>22</v>
      </c>
      <c r="F27" s="14"/>
      <c r="G27" s="14"/>
      <c r="H27" s="1"/>
      <c r="I27" s="22"/>
      <c r="J27" s="22"/>
      <c r="K27" s="22"/>
      <c r="L27" s="23"/>
      <c r="M27" s="22"/>
      <c r="N27" s="22"/>
    </row>
    <row r="28" spans="1:14" ht="30.75" thickBot="1" x14ac:dyDescent="0.3">
      <c r="A28" s="1"/>
      <c r="B28" s="1" t="s">
        <v>23</v>
      </c>
      <c r="C28" s="19">
        <f>C17-C23+G23</f>
        <v>0</v>
      </c>
      <c r="D28" s="1"/>
      <c r="E28" s="14" t="s">
        <v>24</v>
      </c>
      <c r="F28" s="14"/>
      <c r="G28" s="14"/>
      <c r="H28" s="1"/>
      <c r="I28" s="22"/>
      <c r="J28" s="22"/>
      <c r="K28" s="22"/>
      <c r="L28" s="23"/>
      <c r="M28" s="22"/>
      <c r="N28" s="22"/>
    </row>
    <row r="29" spans="1:14" ht="30.75" thickBot="1" x14ac:dyDescent="0.3">
      <c r="A29" s="1"/>
      <c r="B29" s="1" t="s">
        <v>50</v>
      </c>
      <c r="C29" s="19">
        <f>C11-C28</f>
        <v>1.7922960000000001</v>
      </c>
      <c r="D29" s="1"/>
      <c r="E29" s="14" t="s">
        <v>25</v>
      </c>
      <c r="F29" s="14"/>
      <c r="G29" s="14"/>
      <c r="H29" s="1"/>
      <c r="I29" s="22"/>
      <c r="J29" s="22"/>
      <c r="K29" s="22"/>
      <c r="L29" s="23"/>
      <c r="M29" s="22"/>
      <c r="N29" s="22"/>
    </row>
    <row r="30" spans="1:14" ht="15.75" thickBot="1" x14ac:dyDescent="0.3">
      <c r="A30" s="1"/>
      <c r="B30" s="1" t="s">
        <v>51</v>
      </c>
      <c r="C30" s="19">
        <f>C29/5</f>
        <v>0.35845920000000003</v>
      </c>
      <c r="D30" s="1"/>
      <c r="E30" s="14" t="s">
        <v>53</v>
      </c>
      <c r="F30" s="14"/>
      <c r="G30" s="14"/>
      <c r="H30" s="1"/>
      <c r="I30" s="22"/>
      <c r="J30" s="22"/>
      <c r="K30" s="22"/>
      <c r="L30" s="23"/>
      <c r="M30" s="22"/>
      <c r="N30" s="22"/>
    </row>
    <row r="31" spans="1:14" ht="15.75" thickBot="1" x14ac:dyDescent="0.3">
      <c r="A31" s="1"/>
      <c r="B31" s="1" t="s">
        <v>52</v>
      </c>
      <c r="C31" s="20">
        <f>C29+C30</f>
        <v>2.1507552000000003</v>
      </c>
      <c r="D31" s="1"/>
      <c r="E31" s="14" t="s">
        <v>54</v>
      </c>
      <c r="F31" s="14"/>
      <c r="G31" s="14"/>
      <c r="H31" s="1"/>
      <c r="I31" s="22"/>
      <c r="J31" s="22"/>
      <c r="K31" s="22"/>
      <c r="L31" s="23"/>
      <c r="M31" s="22"/>
      <c r="N31" s="22"/>
    </row>
    <row r="32" spans="1:14" x14ac:dyDescent="0.25">
      <c r="A32" s="1"/>
      <c r="B32" s="1"/>
      <c r="C32" s="16"/>
      <c r="D32" s="1"/>
      <c r="E32" s="14"/>
      <c r="F32" s="14"/>
      <c r="G32" s="14"/>
      <c r="H32" s="1"/>
      <c r="I32" s="22"/>
      <c r="J32" s="22"/>
      <c r="K32" s="22"/>
      <c r="L32" s="23"/>
      <c r="M32" s="22"/>
      <c r="N32" s="22"/>
    </row>
    <row r="33" spans="1:14" x14ac:dyDescent="0.25">
      <c r="A33" s="1"/>
      <c r="B33" s="1" t="s">
        <v>26</v>
      </c>
      <c r="C33" s="1"/>
      <c r="D33" s="1"/>
      <c r="E33" s="14"/>
      <c r="F33" s="14"/>
      <c r="G33" s="14"/>
      <c r="H33" s="1"/>
      <c r="I33" s="22"/>
      <c r="J33" s="22"/>
      <c r="K33" s="22"/>
      <c r="L33" s="23"/>
      <c r="M33" s="22"/>
      <c r="N33" s="22"/>
    </row>
    <row r="34" spans="1:14" x14ac:dyDescent="0.25">
      <c r="A34" s="1"/>
      <c r="B34" s="1" t="s">
        <v>28</v>
      </c>
      <c r="C34" s="1"/>
      <c r="D34" s="1"/>
      <c r="E34" s="14"/>
      <c r="F34" s="14"/>
      <c r="G34" s="14"/>
      <c r="H34" s="1"/>
      <c r="I34" s="22"/>
      <c r="J34" s="22"/>
      <c r="K34" s="22"/>
      <c r="L34" s="23"/>
      <c r="M34" s="22"/>
      <c r="N34" s="22"/>
    </row>
    <row r="35" spans="1:14" x14ac:dyDescent="0.25">
      <c r="A35" s="1"/>
      <c r="B35" s="1" t="s">
        <v>27</v>
      </c>
      <c r="C35" s="1"/>
      <c r="D35" s="1"/>
      <c r="E35" s="14"/>
      <c r="F35" s="14"/>
      <c r="G35" s="14"/>
      <c r="H35" s="1"/>
      <c r="I35" s="22"/>
      <c r="J35" s="22"/>
      <c r="K35" s="22"/>
      <c r="L35" s="23"/>
      <c r="M35" s="22"/>
      <c r="N35" s="22"/>
    </row>
    <row r="36" spans="1:14" x14ac:dyDescent="0.25">
      <c r="A36" s="1"/>
      <c r="B36" s="1"/>
      <c r="C36" s="1"/>
      <c r="D36" s="1"/>
      <c r="E36" s="14"/>
      <c r="F36" s="14"/>
      <c r="G36" s="14"/>
      <c r="H36" s="1"/>
      <c r="I36" s="22"/>
      <c r="J36" s="22"/>
      <c r="K36" s="22"/>
      <c r="L36" s="23"/>
      <c r="M36" s="22"/>
      <c r="N36" s="22"/>
    </row>
    <row r="37" spans="1:14" x14ac:dyDescent="0.25">
      <c r="A37" s="22"/>
      <c r="C37" s="29"/>
      <c r="D37" s="31"/>
      <c r="E37" s="29"/>
      <c r="F37"/>
      <c r="G37" s="23"/>
      <c r="H37" s="22"/>
      <c r="I37" s="22"/>
      <c r="J37" s="22"/>
      <c r="K37" s="22"/>
      <c r="L37" s="23"/>
      <c r="M37" s="22"/>
      <c r="N37" s="22"/>
    </row>
    <row r="38" spans="1:14" x14ac:dyDescent="0.25">
      <c r="A38" s="22"/>
      <c r="B38" s="28" t="s">
        <v>58</v>
      </c>
      <c r="E38" s="28" t="s">
        <v>67</v>
      </c>
      <c r="F38"/>
      <c r="G38" s="23"/>
      <c r="H38" s="22"/>
      <c r="I38" s="22"/>
      <c r="J38" s="22"/>
      <c r="K38" s="22"/>
      <c r="L38" s="23"/>
      <c r="M38" s="22"/>
      <c r="N38" s="22"/>
    </row>
    <row r="39" spans="1:14" x14ac:dyDescent="0.25">
      <c r="A39" s="22"/>
      <c r="B39" t="s">
        <v>59</v>
      </c>
      <c r="E39"/>
      <c r="F39"/>
      <c r="G39" s="23"/>
      <c r="H39" s="22"/>
      <c r="I39" s="22"/>
      <c r="J39" s="22"/>
      <c r="K39" s="22"/>
      <c r="L39" s="23"/>
      <c r="M39" s="22"/>
      <c r="N39" s="22"/>
    </row>
    <row r="40" spans="1:14" x14ac:dyDescent="0.25">
      <c r="A40" s="22"/>
      <c r="B40" t="s">
        <v>60</v>
      </c>
      <c r="E40"/>
      <c r="F40"/>
      <c r="G40" s="23"/>
      <c r="H40" s="22"/>
      <c r="I40" s="22"/>
      <c r="J40" s="22"/>
      <c r="K40" s="22"/>
      <c r="L40" s="23"/>
      <c r="M40" s="22"/>
      <c r="N40" s="22"/>
    </row>
    <row r="41" spans="1:14" x14ac:dyDescent="0.25">
      <c r="A41" s="22"/>
      <c r="B41" t="s">
        <v>61</v>
      </c>
      <c r="E41"/>
      <c r="F41"/>
      <c r="G41" s="23"/>
      <c r="H41" s="22"/>
      <c r="I41" s="22"/>
    </row>
    <row r="42" spans="1:14" x14ac:dyDescent="0.25">
      <c r="A42" s="22"/>
      <c r="B42" t="s">
        <v>62</v>
      </c>
      <c r="E42"/>
      <c r="F42"/>
      <c r="G42" s="23"/>
      <c r="H42" s="22"/>
      <c r="I42" s="22"/>
    </row>
    <row r="43" spans="1:14" x14ac:dyDescent="0.25">
      <c r="A43" s="22"/>
      <c r="E43"/>
      <c r="F43"/>
      <c r="G43" s="23"/>
      <c r="H43" s="22"/>
      <c r="I43" s="22"/>
    </row>
    <row r="44" spans="1:14" x14ac:dyDescent="0.25">
      <c r="A44" s="22"/>
      <c r="D44" s="30"/>
      <c r="E44"/>
      <c r="F44"/>
      <c r="G44" s="23"/>
      <c r="H44" s="22"/>
      <c r="I44" s="22"/>
    </row>
    <row r="45" spans="1:14" x14ac:dyDescent="0.25">
      <c r="A45" s="22"/>
      <c r="B45" s="28" t="s">
        <v>63</v>
      </c>
      <c r="D45" s="30"/>
      <c r="E45"/>
      <c r="F45"/>
      <c r="G45" s="23"/>
      <c r="H45" s="22"/>
      <c r="I45" s="22"/>
    </row>
    <row r="46" spans="1:14" x14ac:dyDescent="0.25">
      <c r="A46" s="22"/>
      <c r="B46" t="s">
        <v>64</v>
      </c>
      <c r="D46" s="30"/>
      <c r="E46" t="s">
        <v>70</v>
      </c>
      <c r="F46"/>
      <c r="G46" s="22"/>
      <c r="H46" s="22"/>
      <c r="I46" s="22"/>
    </row>
    <row r="47" spans="1:14" x14ac:dyDescent="0.25">
      <c r="A47" s="22"/>
      <c r="B47" s="22"/>
      <c r="C47" s="26"/>
      <c r="D47" s="22"/>
      <c r="E47" s="23"/>
      <c r="F47" s="23"/>
      <c r="G47" s="23"/>
      <c r="H47" s="22"/>
      <c r="I47" s="22"/>
    </row>
    <row r="48" spans="1:14" x14ac:dyDescent="0.25">
      <c r="A48" s="22"/>
      <c r="B48" s="22"/>
      <c r="C48" s="25"/>
      <c r="D48" s="22"/>
      <c r="E48" s="23"/>
      <c r="F48" s="23"/>
      <c r="G48" s="23"/>
      <c r="H48" s="22"/>
      <c r="I48" s="22"/>
    </row>
    <row r="49" spans="1:9" x14ac:dyDescent="0.25">
      <c r="A49" s="22"/>
      <c r="B49" s="22"/>
      <c r="C49" s="25"/>
      <c r="D49" s="22"/>
      <c r="E49" s="23"/>
      <c r="F49" s="23"/>
      <c r="G49" s="23"/>
      <c r="H49" s="22"/>
      <c r="I49" s="22"/>
    </row>
    <row r="50" spans="1:9" x14ac:dyDescent="0.25">
      <c r="A50" s="22"/>
      <c r="B50" s="27"/>
      <c r="C50" s="25"/>
      <c r="D50" s="22"/>
      <c r="E50" s="23"/>
      <c r="F50" s="23"/>
      <c r="G50" s="23"/>
      <c r="H50" s="22"/>
      <c r="I50" s="22"/>
    </row>
    <row r="51" spans="1:9" x14ac:dyDescent="0.25">
      <c r="A51" s="22"/>
      <c r="B51" s="22"/>
      <c r="C51" s="25"/>
      <c r="D51" s="22"/>
      <c r="E51" s="23"/>
      <c r="F51" s="23"/>
      <c r="G51" s="23"/>
      <c r="H51" s="22"/>
      <c r="I51" s="22"/>
    </row>
    <row r="52" spans="1:9" x14ac:dyDescent="0.25">
      <c r="A52" s="22"/>
      <c r="B52" s="22"/>
      <c r="C52" s="25"/>
      <c r="D52" s="22"/>
      <c r="E52" s="23"/>
      <c r="F52" s="23"/>
      <c r="G52" s="23"/>
      <c r="H52" s="22"/>
      <c r="I52" s="22"/>
    </row>
    <row r="53" spans="1:9" x14ac:dyDescent="0.25">
      <c r="A53" s="22"/>
      <c r="B53" s="22"/>
      <c r="C53" s="25"/>
      <c r="D53" s="22"/>
      <c r="E53" s="23"/>
      <c r="F53" s="23"/>
      <c r="G53" s="23"/>
      <c r="H53" s="22"/>
      <c r="I53" s="22"/>
    </row>
    <row r="54" spans="1:9" x14ac:dyDescent="0.25">
      <c r="A54" s="22"/>
      <c r="B54" s="22"/>
      <c r="C54" s="25"/>
      <c r="D54" s="22"/>
      <c r="E54" s="23"/>
      <c r="F54" s="23"/>
      <c r="G54" s="23"/>
      <c r="H54" s="22"/>
      <c r="I54" s="22"/>
    </row>
    <row r="55" spans="1:9" x14ac:dyDescent="0.25">
      <c r="A55" s="22"/>
      <c r="B55" s="22"/>
      <c r="C55" s="26"/>
      <c r="D55" s="22"/>
      <c r="E55" s="23"/>
      <c r="F55" s="23"/>
      <c r="G55" s="23"/>
      <c r="H55" s="22"/>
      <c r="I55" s="22"/>
    </row>
    <row r="56" spans="1:9" x14ac:dyDescent="0.25">
      <c r="A56" s="22"/>
      <c r="B56" s="22"/>
      <c r="C56" s="22"/>
      <c r="D56" s="22"/>
      <c r="E56" s="23"/>
      <c r="F56" s="23"/>
      <c r="G56" s="23"/>
      <c r="H56" s="22"/>
      <c r="I56" s="22"/>
    </row>
    <row r="57" spans="1:9" x14ac:dyDescent="0.25">
      <c r="A57" s="22"/>
      <c r="B57" s="22"/>
      <c r="C57" s="22"/>
      <c r="D57" s="22"/>
      <c r="E57" s="23"/>
      <c r="F57" s="23"/>
      <c r="G57" s="23"/>
      <c r="H57" s="22"/>
      <c r="I57" s="22"/>
    </row>
    <row r="58" spans="1:9" x14ac:dyDescent="0.25">
      <c r="A58" s="22"/>
      <c r="B58" s="22"/>
      <c r="C58" s="22"/>
      <c r="D58" s="22"/>
      <c r="E58" s="23"/>
      <c r="F58" s="23"/>
      <c r="G58" s="23"/>
      <c r="H58" s="22"/>
      <c r="I58" s="22"/>
    </row>
    <row r="59" spans="1:9" x14ac:dyDescent="0.25">
      <c r="A59" s="22"/>
      <c r="B59" s="22"/>
      <c r="C59" s="22"/>
      <c r="D59" s="22"/>
      <c r="E59" s="23"/>
      <c r="F59" s="23"/>
      <c r="G59" s="23"/>
      <c r="H59" s="22"/>
      <c r="I59" s="22"/>
    </row>
  </sheetData>
  <pageMargins left="0.7" right="0.7" top="0.75" bottom="0.75" header="0.3" footer="0.3"/>
  <pageSetup paperSize="9"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zoomScale="90" zoomScaleNormal="90" workbookViewId="0">
      <selection activeCell="B7" sqref="B7"/>
    </sheetView>
  </sheetViews>
  <sheetFormatPr defaultRowHeight="15" x14ac:dyDescent="0.25"/>
  <cols>
    <col min="1" max="1" width="27.28515625" customWidth="1"/>
    <col min="2" max="2" width="13.42578125" customWidth="1"/>
    <col min="3" max="3" width="140.140625" style="11" customWidth="1"/>
  </cols>
  <sheetData>
    <row r="1" spans="1:3" ht="60.75" customHeight="1" thickBot="1" x14ac:dyDescent="0.3">
      <c r="A1" s="33" t="s">
        <v>29</v>
      </c>
      <c r="B1" s="34"/>
      <c r="C1" s="3" t="s">
        <v>45</v>
      </c>
    </row>
    <row r="2" spans="1:3" ht="59.25" thickTop="1" thickBot="1" x14ac:dyDescent="0.3">
      <c r="A2" s="4" t="s">
        <v>30</v>
      </c>
      <c r="B2" s="5">
        <v>31.2</v>
      </c>
      <c r="C2" s="4" t="s">
        <v>40</v>
      </c>
    </row>
    <row r="3" spans="1:3" ht="30" thickBot="1" x14ac:dyDescent="0.3">
      <c r="A3" s="6" t="s">
        <v>31</v>
      </c>
      <c r="B3" s="7">
        <v>36.200000000000003</v>
      </c>
      <c r="C3" s="3" t="s">
        <v>42</v>
      </c>
    </row>
    <row r="4" spans="1:3" ht="43.5" customHeight="1" thickBot="1" x14ac:dyDescent="0.3">
      <c r="A4" s="4" t="s">
        <v>32</v>
      </c>
      <c r="B4" s="5">
        <v>25.4</v>
      </c>
      <c r="C4" s="4" t="s">
        <v>41</v>
      </c>
    </row>
    <row r="5" spans="1:3" ht="44.25" thickBot="1" x14ac:dyDescent="0.3">
      <c r="A5" s="6" t="s">
        <v>33</v>
      </c>
      <c r="B5" s="7">
        <v>29.2</v>
      </c>
      <c r="C5" s="3" t="s">
        <v>46</v>
      </c>
    </row>
    <row r="6" spans="1:3" ht="30" thickBot="1" x14ac:dyDescent="0.3">
      <c r="A6" s="4" t="s">
        <v>34</v>
      </c>
      <c r="B6" s="5">
        <v>70.400000000000006</v>
      </c>
      <c r="C6" s="4" t="s">
        <v>47</v>
      </c>
    </row>
    <row r="7" spans="1:3" ht="29.25" customHeight="1" thickBot="1" x14ac:dyDescent="0.3">
      <c r="A7" s="6" t="s">
        <v>35</v>
      </c>
      <c r="B7" s="7">
        <v>13</v>
      </c>
      <c r="C7" s="3" t="s">
        <v>44</v>
      </c>
    </row>
    <row r="8" spans="1:3" ht="44.25" thickBot="1" x14ac:dyDescent="0.3">
      <c r="A8" s="4" t="s">
        <v>36</v>
      </c>
      <c r="B8" s="5">
        <v>28.3</v>
      </c>
      <c r="C8" s="4" t="s">
        <v>48</v>
      </c>
    </row>
    <row r="9" spans="1:3" ht="30" thickBot="1" x14ac:dyDescent="0.3">
      <c r="A9" s="6" t="s">
        <v>37</v>
      </c>
      <c r="B9" s="7">
        <v>70.7</v>
      </c>
      <c r="C9" s="3" t="s">
        <v>43</v>
      </c>
    </row>
    <row r="10" spans="1:3" ht="75.75" customHeight="1" thickBot="1" x14ac:dyDescent="0.3">
      <c r="A10" s="8" t="s">
        <v>38</v>
      </c>
      <c r="B10" s="9">
        <v>26.9</v>
      </c>
      <c r="C10" s="10" t="s">
        <v>39</v>
      </c>
    </row>
    <row r="12" spans="1:3" x14ac:dyDescent="0.25">
      <c r="C12" s="2"/>
    </row>
    <row r="14" spans="1:3" x14ac:dyDescent="0.25">
      <c r="C14" s="2"/>
    </row>
    <row r="16" spans="1:3" x14ac:dyDescent="0.25">
      <c r="C16" s="2"/>
    </row>
    <row r="18" spans="3:3" x14ac:dyDescent="0.25">
      <c r="C18" s="2"/>
    </row>
    <row r="20" spans="3:3" x14ac:dyDescent="0.25">
      <c r="C20" s="12"/>
    </row>
    <row r="21" spans="3:3" x14ac:dyDescent="0.25">
      <c r="C21" s="13"/>
    </row>
  </sheetData>
  <mergeCells count="1">
    <mergeCell ref="A1:B1"/>
  </mergeCells>
  <hyperlinks>
    <hyperlink ref="C10" r:id="rId1" xr:uid="{00000000-0004-0000-0100-000000000000}"/>
  </hyperlinks>
  <pageMargins left="0.7" right="0.7" top="0.75" bottom="0.75" header="0.3" footer="0.3"/>
  <pageSetup paperSize="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Guidance tables</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Greaves, Emily (NE)</dc:creator>
  <cp:lastModifiedBy>Admin (Liz)</cp:lastModifiedBy>
  <cp:lastPrinted>2021-02-03T14:20:25Z</cp:lastPrinted>
  <dcterms:created xsi:type="dcterms:W3CDTF">2019-06-03T11:25:23Z</dcterms:created>
  <dcterms:modified xsi:type="dcterms:W3CDTF">2021-03-19T11:13:35Z</dcterms:modified>
</cp:coreProperties>
</file>