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01"/>
  <workbookPr/>
  <mc:AlternateContent xmlns:mc="http://schemas.openxmlformats.org/markup-compatibility/2006">
    <mc:Choice Requires="x15">
      <x15ac:absPath xmlns:x15ac="http://schemas.microsoft.com/office/spreadsheetml/2010/11/ac" url="C:\Users\T02128\Desktop\"/>
    </mc:Choice>
  </mc:AlternateContent>
  <xr:revisionPtr revIDLastSave="0" documentId="8_{B9D19126-E5E8-4373-8FEC-3D5CCC5C4466}" xr6:coauthVersionLast="47" xr6:coauthVersionMax="47" xr10:uidLastSave="{00000000-0000-0000-0000-000000000000}"/>
  <bookViews>
    <workbookView xWindow="0" yWindow="0" windowWidth="15590" windowHeight="7830" firstSheet="1" activeTab="1" xr2:uid="{00000000-000D-0000-FFFF-FFFF00000000}"/>
  </bookViews>
  <sheets>
    <sheet name="Guidance" sheetId="7" r:id="rId1"/>
    <sheet name="Calculator" sheetId="5" r:id="rId2"/>
    <sheet name="Data Tables &amp; Notes" sheetId="6" r:id="rId3"/>
    <sheet name="Further Information" sheetId="8" r:id="rId4"/>
  </sheets>
  <definedNames>
    <definedName name="_xlnm.Print_Area" localSheetId="1">Calculator!$B$1:$U$101,Calculator!$B$103:$U$162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45" i="5" l="1"/>
  <c r="R121" i="5" l="1"/>
  <c r="R125" i="5"/>
  <c r="R99" i="5"/>
  <c r="R139" i="5" s="1"/>
  <c r="R95" i="5"/>
  <c r="R47" i="5" l="1"/>
  <c r="R51" i="5" l="1"/>
  <c r="R33" i="5"/>
  <c r="R39" i="5" s="1"/>
  <c r="R53" i="5" l="1"/>
  <c r="R55" i="5" s="1"/>
  <c r="R57" i="5" s="1"/>
  <c r="R135" i="5" s="1"/>
  <c r="R143" i="5" l="1"/>
  <c r="R147" i="5" s="1"/>
  <c r="R153" i="5" s="1"/>
  <c r="F157" i="5" s="1"/>
</calcChain>
</file>

<file path=xl/sharedStrings.xml><?xml version="1.0" encoding="utf-8"?>
<sst xmlns="http://schemas.openxmlformats.org/spreadsheetml/2006/main" count="246" uniqueCount="225">
  <si>
    <t>Nitrogen budget calculator flow chart</t>
  </si>
  <si>
    <t>Notes for the nitrogen budget calculator flow chart and using the calculator</t>
  </si>
  <si>
    <t>Accompanying Information</t>
  </si>
  <si>
    <t>Please see the accompanying "Natural England's Advice on Achieving Nutrient Neutrality for New Development in the Solent Region"</t>
  </si>
  <si>
    <t xml:space="preserve">for more detailed information on calculating a nitrogen budget. </t>
  </si>
  <si>
    <t>This is available on the Partnership for South Hampshire (PfSH) website at:</t>
  </si>
  <si>
    <t>https://www.push.gov.uk/2020/03/18/natural-englands-latest-guidance-on-achieving-nutrient-neutrality-for-new-housing-development/</t>
  </si>
  <si>
    <t>A "Summary Advice on Achieving Nutrient Neutrality for New Development in the Solent Region" is also available on the PfSH site.</t>
  </si>
  <si>
    <t>Overview</t>
  </si>
  <si>
    <t>To calculate the nitrogen budget for a development proposal, a four stage process has been developed. Each stage is briefly</t>
  </si>
  <si>
    <t xml:space="preserve">described; a more detailed explanation and worked example is provided in the Natural England (NE) advice. </t>
  </si>
  <si>
    <t>Please also see the third worksheet "Data Tables &amp; Notes" for some further information as well.</t>
  </si>
  <si>
    <t>If the nitrogen budget calculation shows there is a nitrogen surplus (a positive figure) then mitigation is required to achieve</t>
  </si>
  <si>
    <t>nitrogen neutrality. If the calculation identifies a deficit (a negative figure) than no mitigation is required.</t>
  </si>
  <si>
    <t>Notes for the flow chart</t>
  </si>
  <si>
    <t>Question 1 – The calculator cannot be applied to proposed developed envisaged to use non-mains drainage (such as package</t>
  </si>
  <si>
    <t>treatment plants). In these cases, a bespoke approach is needed - please liaise with the Local Planning Authority (LPA) and NE</t>
  </si>
  <si>
    <t xml:space="preserve">for further advice. </t>
  </si>
  <si>
    <t>Question 2 – This methodology is for all types of development that would result in a net increase in population served by a</t>
  </si>
  <si>
    <t>wastewater system, including new homes, student accommodation and tourist accommodation. This development will have</t>
  </si>
  <si>
    <t>inevitable wastewater implications. For tourist attractions, refer to the full guidance and/or consider a bespoke approach with</t>
  </si>
  <si>
    <t>advice from Natural England.</t>
  </si>
  <si>
    <t>Question 3 – The nitrogen neutrality approach only applies to developments where the treated effluent discharges into any Solent</t>
  </si>
  <si>
    <t>European site (Solent Maritime SAC, Solent and Southampton Water SPA, Portsmouth Harbour SPA, Chichester and Langstone</t>
  </si>
  <si>
    <t>Harbours SPA), or any water body (surface or groundwater) that subsequently discharges into such a site.</t>
  </si>
  <si>
    <t>N.B. this is only a selection of the designated sites, a full list is provided in the NE advice.</t>
  </si>
  <si>
    <t>Question 4 – If the development is converting an existing urban use that does not generate overnight stays (such as office</t>
  </si>
  <si>
    <t xml:space="preserve"> accommodation or employment land) to other urban use then this is not considered a change of land use for offsetting purposes.</t>
  </si>
  <si>
    <t>If urban land is being converted to a park or greenspace this should be included in the land use calculation.</t>
  </si>
  <si>
    <t>Question 5 - If the development site is located within the Solent catchment, there is a pathway (via surface or groundwater) for</t>
  </si>
  <si>
    <t>nutrients added to this land to contribute to designated sites water quality standards. In these cases, the existing uses can be</t>
  </si>
  <si>
    <t>used to offset the nutrients from wastewater. If the site is not within the Solent catchment, the existing use cannot be taken</t>
  </si>
  <si>
    <t>into account in Stage 2 or 3.</t>
  </si>
  <si>
    <t>Question 6 - It is recognised that achieving nutrient neutrality may be problematic for smaller developments, developments on</t>
  </si>
  <si>
    <t>brownfield land, or developments that are well-progressed in the planning system. NE is working closely with LPAs to progress</t>
  </si>
  <si>
    <t>Borough /District/City wide and more strategic options. It is recommended that discussions are held with the relevant LPA with</t>
  </si>
  <si>
    <t>regard to these options. Further information will be available on the PfSH website and NE can provide further advice on the</t>
  </si>
  <si>
    <t>methodology and mitigation options through our chargeable services (Discretionary Advice Service (DAS)).</t>
  </si>
  <si>
    <t>Information Requirements for Users of the Calculator</t>
  </si>
  <si>
    <t>Before using the calculator, it is essential that the following information is available:</t>
  </si>
  <si>
    <t>• Number of housing units / dwellings proposed</t>
  </si>
  <si>
    <t>• The Wastewater Treatment Works that the development will be served by. If not known, or not listed, please select "Not Known"</t>
  </si>
  <si>
    <t>from the drop-down menu</t>
  </si>
  <si>
    <t>• The total area (in hectares) of the site</t>
  </si>
  <si>
    <t xml:space="preserve">•  The current use of the site </t>
  </si>
  <si>
    <t>•  Total SANG, greenspace or other land uses that come forward with the proposed development on the site (each in hectares)</t>
  </si>
  <si>
    <t xml:space="preserve"> Using the Calculator</t>
  </si>
  <si>
    <t>1. Enter the Planning Application Reference (if known); site name / address; date; and any additional information relevant to the</t>
  </si>
  <si>
    <t>application.</t>
  </si>
  <si>
    <t>2. Data can only be entered into the green highlighted cells. Please ensure the correct information has been input.</t>
  </si>
  <si>
    <t>The calculator worksheet can be printed once completed. It will print out on two sides of A4 by default.</t>
  </si>
  <si>
    <t>Planning Application Reference No.</t>
  </si>
  <si>
    <t>21/01703/FUL</t>
  </si>
  <si>
    <t>Site Name:</t>
  </si>
  <si>
    <t>258 Priory Road, Soutrhampton</t>
  </si>
  <si>
    <t>Additional Information:</t>
  </si>
  <si>
    <t>Alterations, extension and convert from single house to 4 sc dwellings</t>
  </si>
  <si>
    <t>Date:</t>
  </si>
  <si>
    <t>Stage 1</t>
  </si>
  <si>
    <t>Calculate total Nitrogen in kg per year derived from the development that would exit the</t>
  </si>
  <si>
    <t>Wastewater Treatment Works (WwTW) into Solent catchments after treatment</t>
  </si>
  <si>
    <t>Step 1</t>
  </si>
  <si>
    <t>Calculate additional population</t>
  </si>
  <si>
    <t>Enter the number of units proposed</t>
  </si>
  <si>
    <t>Net population increase per housing unit</t>
  </si>
  <si>
    <t>Total net population increase generated by the development</t>
  </si>
  <si>
    <t>Step 2</t>
  </si>
  <si>
    <t>Calculate wastewater volume generated by the development</t>
  </si>
  <si>
    <t>Water use in litres per person per day</t>
  </si>
  <si>
    <t>Total wastewater volume generated by the development (litres per day)</t>
  </si>
  <si>
    <t>Step 3</t>
  </si>
  <si>
    <t>Confirm receiving WwTW and permit limit</t>
  </si>
  <si>
    <t>Select the wastewater treatment works the development will connect to</t>
  </si>
  <si>
    <t>Not Known</t>
  </si>
  <si>
    <t>Wastewater treatment works' permit limit (mg per litre)</t>
  </si>
  <si>
    <t>Wastewater treatment works' discharge level (mg per litre)</t>
  </si>
  <si>
    <t>Step 4</t>
  </si>
  <si>
    <t>Calculate total nitrogen in kg per year discharged by the WwTW</t>
  </si>
  <si>
    <t>Deduct acceptable Nitrogen loading in wastewater (mg per litre)</t>
  </si>
  <si>
    <t>Total Nitrogen discharged by WwTW (mg per day)</t>
  </si>
  <si>
    <t>Total Nitrogen discharged by WwTW (kg per day)</t>
  </si>
  <si>
    <t>Total Nitrogen discharged by WwTW (kg per year)</t>
  </si>
  <si>
    <t>Stage 2</t>
  </si>
  <si>
    <t xml:space="preserve">Calculate existing (pre-development) nitrogen from current land use of the development site </t>
  </si>
  <si>
    <t>Total area of development site</t>
  </si>
  <si>
    <t>Enter the total area of the development site (hectares)</t>
  </si>
  <si>
    <t>Identify current land uses of the development site</t>
  </si>
  <si>
    <t>Enter area currently used for urban development (hectares)</t>
  </si>
  <si>
    <t>Enter area currently used for open space / greenfield (hectares)</t>
  </si>
  <si>
    <t>Enter area currently used for woodland (hectares)</t>
  </si>
  <si>
    <t>Enter area currently used for community food growing / catchment average (hectares)</t>
  </si>
  <si>
    <t>Enter area currently used for cereals  (hectares)</t>
  </si>
  <si>
    <t>Enter area currently used for dairy (hectares)</t>
  </si>
  <si>
    <t>Enter area currently used for general cropping (hectares)</t>
  </si>
  <si>
    <t>Enter area currently used for horticulture (hectares)</t>
  </si>
  <si>
    <t>Enter area currently used for pig farming (hectares)</t>
  </si>
  <si>
    <t>Enter area currently used for lowland grazing (hectares)</t>
  </si>
  <si>
    <t>Enter area currently used for mixed farming (hectares)</t>
  </si>
  <si>
    <t>Enter area currently used for poultry farming (hectares)</t>
  </si>
  <si>
    <t>Check to help ensure that sum total of land uses in Step 2 equals site area in Step 1</t>
  </si>
  <si>
    <t>Calculate nitrogen load from current land usage</t>
  </si>
  <si>
    <t>Total Nitrogen load from current land usage (kg per year)</t>
  </si>
  <si>
    <t>Stage 3</t>
  </si>
  <si>
    <t xml:space="preserve">Calculate nitrogen load for the non-built land uses proposed for the development site </t>
  </si>
  <si>
    <t>Identify proposed land uses of the development site</t>
  </si>
  <si>
    <t>Enter the total urban area to be created (hectares)</t>
  </si>
  <si>
    <t>Enter the total designated open space / SANG area to be created (hectares)</t>
  </si>
  <si>
    <t>Enter the total nature reserve area to be created (hectares)</t>
  </si>
  <si>
    <t>Enter the total woodland area to be created (hectares)</t>
  </si>
  <si>
    <t>Enter the total community orchard area to be created (hectares)</t>
  </si>
  <si>
    <t>Enter the total community food growing / allotment area to be created (hectares)</t>
  </si>
  <si>
    <t>Check to help ensure that sum total of proposed land uses equals site area in Stage 2</t>
  </si>
  <si>
    <t>Calculate total Nitrogen load from proposed land uses</t>
  </si>
  <si>
    <t>Total Nitrogen load from future land uses (kg per year)</t>
  </si>
  <si>
    <t>Stage 4</t>
  </si>
  <si>
    <t>Calculate the net change in Nitrogen load from the proposed development</t>
  </si>
  <si>
    <t>Identify Nitrogen load from wastewater (Stage 1)</t>
  </si>
  <si>
    <t>Nitrogen leaving wastewater treatment works (kg per year)</t>
  </si>
  <si>
    <t>Calculate net change in Nitrogen load from land use changes</t>
  </si>
  <si>
    <t>Total Nitrogen load from future land use (kg per year)</t>
  </si>
  <si>
    <t>Calculate total Nitrogen budget for the development site</t>
  </si>
  <si>
    <t>Nitrogen budget for the site (kg per year)</t>
  </si>
  <si>
    <t>Calculate precautionary buffer if Nitrogen budget exceeds zero</t>
  </si>
  <si>
    <t>Precautionary Nitrogen buffer (kg per year)</t>
  </si>
  <si>
    <t>Total Nitrogen budget for the proposed development (kg per year)</t>
  </si>
  <si>
    <t>Wastewater Treatment Works development will connect to</t>
  </si>
  <si>
    <t>Nitrogen Leaching Rates from Current Land Use</t>
  </si>
  <si>
    <t>Waste Water Treatment Works (WwTWs)</t>
  </si>
  <si>
    <t>TN Permit?</t>
  </si>
  <si>
    <t>Permit Limit (mg / l)</t>
  </si>
  <si>
    <t>Land Use</t>
  </si>
  <si>
    <t>Leaching Rate (Nitrogen kg / ha / yr)</t>
  </si>
  <si>
    <t>Unknown</t>
  </si>
  <si>
    <t>Urban Development</t>
  </si>
  <si>
    <r>
      <t>Apuldram</t>
    </r>
    <r>
      <rPr>
        <sz val="11"/>
        <color theme="1"/>
        <rFont val="Calibri"/>
        <family val="2"/>
      </rPr>
      <t>*</t>
    </r>
  </si>
  <si>
    <t>Yes</t>
  </si>
  <si>
    <t>Open Space / Greenfield</t>
  </si>
  <si>
    <t>Bishops Waltham</t>
  </si>
  <si>
    <t>Woodland</t>
  </si>
  <si>
    <t>Bosham</t>
  </si>
  <si>
    <t>Community Food Growing</t>
  </si>
  <si>
    <t>Budds Farm</t>
  </si>
  <si>
    <t>Cereals</t>
  </si>
  <si>
    <t>Chickenhall</t>
  </si>
  <si>
    <t>No</t>
  </si>
  <si>
    <t>Dairy</t>
  </si>
  <si>
    <t>Fullerton</t>
  </si>
  <si>
    <t>General Cropping</t>
  </si>
  <si>
    <t>Millbrook</t>
  </si>
  <si>
    <t>Horticulture</t>
  </si>
  <si>
    <t>Peel Common</t>
  </si>
  <si>
    <t>Pig Farming</t>
  </si>
  <si>
    <t>Pennington</t>
  </si>
  <si>
    <t>Lowland Grazing</t>
  </si>
  <si>
    <t>Portswood</t>
  </si>
  <si>
    <t>Mixed</t>
  </si>
  <si>
    <t>Slowhill Copse</t>
  </si>
  <si>
    <t>Poultry Farming</t>
  </si>
  <si>
    <t>Thornham</t>
  </si>
  <si>
    <t>Average for Catchment</t>
  </si>
  <si>
    <t>Woolston</t>
  </si>
  <si>
    <t>Table 2</t>
  </si>
  <si>
    <t>Table 1</t>
  </si>
  <si>
    <t>Notes to Table 2:</t>
  </si>
  <si>
    <t>Notes to Table 1:</t>
  </si>
  <si>
    <r>
      <rPr>
        <b/>
        <sz val="11"/>
        <color theme="1"/>
        <rFont val="Calibri"/>
        <family val="2"/>
        <scheme val="minor"/>
      </rPr>
      <t>Farm Types</t>
    </r>
    <r>
      <rPr>
        <sz val="11"/>
        <color theme="1"/>
        <rFont val="Calibri"/>
        <family val="2"/>
        <scheme val="minor"/>
      </rPr>
      <t xml:space="preserve">
The UK system is based on weighting the contributions of each enterprise in terms of their associated outputs. The weights used (known as ‘Standard Outputs’ or SOs) are calculated per hectare of crops and per head of livestock and used to calculate the total standard output associated with each part of the Farm Business. 
</t>
    </r>
    <r>
      <rPr>
        <b/>
        <sz val="11"/>
        <color theme="1"/>
        <rFont val="Calibri"/>
        <family val="2"/>
        <scheme val="minor"/>
      </rPr>
      <t>Cereals</t>
    </r>
    <r>
      <rPr>
        <sz val="11"/>
        <color theme="1"/>
        <rFont val="Calibri"/>
        <family val="2"/>
        <scheme val="minor"/>
      </rPr>
      <t xml:space="preserve"> 
Holdings on which cereals, combinable crops and set-aside account for more than two thirds of the total SO and (pre-2007) where set-aside alone did not account for more </t>
    </r>
  </si>
  <si>
    <t xml:space="preserve">Users select the WwTW that development will connect to. If the WwTW is not yet identified, </t>
  </si>
  <si>
    <t xml:space="preserve">select "Not Known" and the default value of 27mg/l will be used. </t>
  </si>
  <si>
    <t>Where no permit limit applies, the default value of 27mg/l will also be used.</t>
  </si>
  <si>
    <t>* Potential connections to Apuldram should be in line with this position statement:</t>
  </si>
  <si>
    <t>Apuldram WwTW Position Statement</t>
  </si>
  <si>
    <t xml:space="preserve">than two thirds of the total SO. </t>
  </si>
  <si>
    <r>
      <rPr>
        <b/>
        <sz val="11"/>
        <color theme="1"/>
        <rFont val="Calibri"/>
        <family val="2"/>
        <scheme val="minor"/>
      </rPr>
      <t xml:space="preserve">Dairy </t>
    </r>
    <r>
      <rPr>
        <sz val="11"/>
        <color theme="1"/>
        <rFont val="Calibri"/>
        <family val="2"/>
        <scheme val="minor"/>
      </rPr>
      <t xml:space="preserve">
Holdings on which dairy cows account for more than two thirds of their total SO.
</t>
    </r>
    <r>
      <rPr>
        <b/>
        <sz val="11"/>
        <color theme="1"/>
        <rFont val="Calibri"/>
        <family val="2"/>
        <scheme val="minor"/>
      </rPr>
      <t xml:space="preserve">General cropping </t>
    </r>
    <r>
      <rPr>
        <sz val="11"/>
        <color theme="1"/>
        <rFont val="Calibri"/>
        <family val="2"/>
        <scheme val="minor"/>
      </rPr>
      <t xml:space="preserve">
Holdings on which arable crops (including field scale vegetables) account for more than two thirds of the total SO, excluding holdings classified as cereals; holdings on which a mixture of arable and horticultural crops account for more than two thirds of their total SO excluding holdings classified as horticulture and holdings on which arable crops account for more than one third of their total SO and no other grouping accounts for more than one third. 
</t>
    </r>
    <r>
      <rPr>
        <b/>
        <sz val="11"/>
        <color theme="1"/>
        <rFont val="Calibri"/>
        <family val="2"/>
        <scheme val="minor"/>
      </rPr>
      <t xml:space="preserve">Horticulture </t>
    </r>
    <r>
      <rPr>
        <sz val="11"/>
        <color theme="1"/>
        <rFont val="Calibri"/>
        <family val="2"/>
        <scheme val="minor"/>
      </rPr>
      <t xml:space="preserve">
Holdings on which fruit (including vineyards), hardy nursery stock, glasshouse flowers and vegetables, market garden scale vegetables, outdoor bulbs and flowers, and mushrooms account for more than two thirds of their total SO. 
</t>
    </r>
    <r>
      <rPr>
        <b/>
        <sz val="11"/>
        <color theme="1"/>
        <rFont val="Calibri"/>
        <family val="2"/>
        <scheme val="minor"/>
      </rPr>
      <t xml:space="preserve">Specialist Pigs </t>
    </r>
    <r>
      <rPr>
        <sz val="11"/>
        <color theme="1"/>
        <rFont val="Calibri"/>
        <family val="2"/>
        <scheme val="minor"/>
      </rPr>
      <t xml:space="preserve">
Holdings on which pigs account for more than two thirds of their total SO.
Lowland Grazing Livestock 
Holdings on which cattle, sheep and other grazing livestock account for more than two thirds of their total SO except holdings classified as dairy. 
</t>
    </r>
    <r>
      <rPr>
        <b/>
        <sz val="11"/>
        <color theme="1"/>
        <rFont val="Calibri"/>
        <family val="2"/>
        <scheme val="minor"/>
      </rPr>
      <t xml:space="preserve">Mixed </t>
    </r>
    <r>
      <rPr>
        <sz val="11"/>
        <color theme="1"/>
        <rFont val="Calibri"/>
        <family val="2"/>
        <scheme val="minor"/>
      </rPr>
      <t xml:space="preserve">
Holdings for which none of the above categories accounts for more than 2/3 of total SO. This category includes mixed pigs and poultry farms as well as farms with a mixture of crops and livestock (where neither accounts for more than 2/3 of SOs). 
</t>
    </r>
    <r>
      <rPr>
        <b/>
        <sz val="11"/>
        <color theme="1"/>
        <rFont val="Calibri"/>
        <family val="2"/>
        <scheme val="minor"/>
      </rPr>
      <t xml:space="preserve">Specialist Poultry </t>
    </r>
    <r>
      <rPr>
        <sz val="11"/>
        <color theme="1"/>
        <rFont val="Calibri"/>
        <family val="2"/>
        <scheme val="minor"/>
      </rPr>
      <t xml:space="preserve">
Holdings on which Poultry account for more than two thirds of their total SO. </t>
    </r>
  </si>
  <si>
    <t>A bespoke approach may be needed for some WwTWs such as:</t>
  </si>
  <si>
    <t>• Ivy Down Lane Oakley</t>
  </si>
  <si>
    <t>• North Waltham</t>
  </si>
  <si>
    <t>• Whitchurch</t>
  </si>
  <si>
    <t>Please liaise with the Local Planning Authority and Natural England in these cases.</t>
  </si>
  <si>
    <t>See:</t>
  </si>
  <si>
    <t>http://farmbusinesssurvey.co.uk/DataBuilder/UK_Farm_Classification_2014_Final.pdf</t>
  </si>
  <si>
    <t>Contacts for Further Information</t>
  </si>
  <si>
    <t>Local Planning Authorities</t>
  </si>
  <si>
    <t>Partnership for South Hampshire</t>
  </si>
  <si>
    <t>www.push.gov.uk/</t>
  </si>
  <si>
    <t>Chichester District Council</t>
  </si>
  <si>
    <t>www.chichester.gov.uk</t>
  </si>
  <si>
    <t>East Hampshire District Council</t>
  </si>
  <si>
    <t>https://www.easthants.gov.uk</t>
  </si>
  <si>
    <t>Havant Borough Council</t>
  </si>
  <si>
    <t>www.havant.gov.uk/nitrogen</t>
  </si>
  <si>
    <t>South Downs National Park</t>
  </si>
  <si>
    <t>www.southdowns.gov.uk</t>
  </si>
  <si>
    <t>Portsmouth City Council</t>
  </si>
  <si>
    <t>www.portsmouth.gov.uk/ext/development-and-planning/planning-policy/nitrate-mitigation-strategy</t>
  </si>
  <si>
    <t>Gosport Borough Council</t>
  </si>
  <si>
    <t>www.gosport.gov.uk</t>
  </si>
  <si>
    <t>Fareham Borough Council</t>
  </si>
  <si>
    <t>www.fareham.gov.uk/planning/nitratepositionstatment.aspx</t>
  </si>
  <si>
    <t>Winchester City Council</t>
  </si>
  <si>
    <t>www.winchester.gov.uk/planning/wcc-position-statement-on-nitrate-neutral-development</t>
  </si>
  <si>
    <t>Southampton City Council</t>
  </si>
  <si>
    <t>www.southampton.gov.uk</t>
  </si>
  <si>
    <t>Test Valley Borough Council</t>
  </si>
  <si>
    <t>https://www.testvalley.gov.uk/planning-and-building/guidance/solent-southampton-water-special-protection-area</t>
  </si>
  <si>
    <t>Basingstoke and Deane District Council</t>
  </si>
  <si>
    <t>www.basingstoke.gov.uk</t>
  </si>
  <si>
    <t>New Forest District Council</t>
  </si>
  <si>
    <t>http://newforest.gov.uk/nutrientneutrality_nitrates</t>
  </si>
  <si>
    <t>New Forest National Park</t>
  </si>
  <si>
    <t>www.newforestnpa.gov.uk</t>
  </si>
  <si>
    <t>Wiltshire County Council</t>
  </si>
  <si>
    <t>www.wiltshire.gov.uk</t>
  </si>
  <si>
    <t>West Berkshire</t>
  </si>
  <si>
    <t>www.westberks.gov.uk</t>
  </si>
  <si>
    <t>Isle of Wight Council</t>
  </si>
  <si>
    <t>www.iow.gov.uk</t>
  </si>
  <si>
    <t>Other Contacts</t>
  </si>
  <si>
    <t>Hampshire &amp; Isle of Wight Wildlife Trust</t>
  </si>
  <si>
    <t>www.hiwwt.org.uk/news/route-nitrate-neutrality-solent</t>
  </si>
  <si>
    <t>Natural England</t>
  </si>
  <si>
    <t>https://www.gov.uk/government/organisations/natural-england</t>
  </si>
  <si>
    <t>Environment Agency</t>
  </si>
  <si>
    <t>https://www.gov.uk/government/organisations/environment-agency</t>
  </si>
  <si>
    <t>Southern Water</t>
  </si>
  <si>
    <t>https://www.southernwater.co.uk/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</si>
</sst>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000"/>
    <numFmt numFmtId="167" formatCode="[$-F800]dddd\,\ mmmm\ dd\,\ yyyy"/>
  </numFmts>
  <fonts count="18">
    <font>
      <sz val="11"/>
      <color theme="1"/>
      <name val="Calibri"/>
      <family val="2"/>
      <scheme val="minor"/>
    </font>
    <font>
      <b/>
      <sz val="11"/>
      <color theme="1"/>
      <name val="Calibri"/>
      <family val="2"/>
      <scheme val="minor"/>
    </font>
    <font>
      <b/>
      <sz val="16"/>
      <color theme="1"/>
      <name val="Calibri"/>
      <family val="2"/>
      <scheme val="minor"/>
    </font>
    <font>
      <b/>
      <sz val="11"/>
      <color theme="0"/>
      <name val="Calibri"/>
      <family val="2"/>
      <scheme val="minor"/>
    </font>
    <font>
      <i/>
      <sz val="8"/>
      <color theme="1"/>
      <name val="Calibri"/>
      <family val="2"/>
      <scheme val="minor"/>
    </font>
    <font>
      <b/>
      <i/>
      <sz val="11"/>
      <color theme="1"/>
      <name val="Calibri"/>
      <family val="2"/>
      <scheme val="minor"/>
    </font>
    <font>
      <b/>
      <i/>
      <sz val="10"/>
      <color theme="1"/>
      <name val="Calibri"/>
      <family val="2"/>
      <scheme val="minor"/>
    </font>
    <font>
      <b/>
      <sz val="14"/>
      <color theme="1"/>
      <name val="Calibri"/>
      <family val="2"/>
      <scheme val="minor"/>
    </font>
    <font>
      <b/>
      <sz val="20"/>
      <color theme="1"/>
      <name val="Calibri"/>
      <family val="2"/>
      <scheme val="minor"/>
    </font>
    <font>
      <b/>
      <sz val="10"/>
      <color theme="1"/>
      <name val="Calibri"/>
      <family val="2"/>
      <scheme val="minor"/>
    </font>
    <font>
      <b/>
      <sz val="18"/>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b/>
      <sz val="18"/>
      <color theme="0"/>
      <name val="Calibri"/>
      <family val="2"/>
      <scheme val="minor"/>
    </font>
    <font>
      <sz val="22"/>
      <color theme="1"/>
      <name val="Calibri"/>
      <family val="2"/>
      <scheme val="minor"/>
    </font>
    <font>
      <sz val="11"/>
      <color theme="1"/>
      <name val="Calibri"/>
      <family val="2"/>
    </font>
    <font>
      <u/>
      <sz val="11"/>
      <color theme="10"/>
      <name val="Calibri"/>
      <family val="2"/>
      <scheme val="minor"/>
    </font>
  </fonts>
  <fills count="8">
    <fill>
      <patternFill patternType="none"/>
    </fill>
    <fill>
      <patternFill patternType="gray125"/>
    </fill>
    <fill>
      <patternFill patternType="solid">
        <fgColor theme="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bgColor indexed="64"/>
      </patternFill>
    </fill>
    <fill>
      <patternFill patternType="solid">
        <fgColor theme="0" tint="-0.34998626667073579"/>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7" fillId="0" borderId="0" applyNumberFormat="0" applyFill="0" applyBorder="0" applyAlignment="0" applyProtection="0"/>
  </cellStyleXfs>
  <cellXfs count="176">
    <xf numFmtId="0" fontId="0" fillId="0" borderId="0" xfId="0"/>
    <xf numFmtId="0" fontId="7" fillId="0" borderId="0" xfId="0" applyFont="1"/>
    <xf numFmtId="0" fontId="7" fillId="0" borderId="21" xfId="0" applyFont="1" applyBorder="1" applyAlignment="1">
      <alignment vertical="center"/>
    </xf>
    <xf numFmtId="0" fontId="0" fillId="0" borderId="20" xfId="0" applyBorder="1"/>
    <xf numFmtId="0" fontId="0" fillId="0" borderId="21" xfId="0" applyBorder="1"/>
    <xf numFmtId="0" fontId="7" fillId="0" borderId="5" xfId="0" applyFont="1" applyBorder="1" applyAlignment="1">
      <alignment horizontal="left" vertical="center"/>
    </xf>
    <xf numFmtId="0" fontId="0" fillId="0" borderId="21" xfId="0" applyBorder="1" applyAlignment="1">
      <alignment vertical="center"/>
    </xf>
    <xf numFmtId="0" fontId="0" fillId="6" borderId="0" xfId="0" applyFill="1"/>
    <xf numFmtId="0" fontId="7" fillId="6" borderId="0" xfId="0" applyFont="1" applyFill="1" applyAlignment="1">
      <alignment vertical="center"/>
    </xf>
    <xf numFmtId="0" fontId="7" fillId="6" borderId="0" xfId="0" applyFont="1" applyFill="1"/>
    <xf numFmtId="0" fontId="7" fillId="6" borderId="0" xfId="0" applyFont="1" applyFill="1" applyAlignment="1">
      <alignment horizontal="left" vertical="center" indent="2"/>
    </xf>
    <xf numFmtId="0" fontId="7" fillId="6" borderId="0" xfId="0" applyFont="1" applyFill="1" applyAlignment="1">
      <alignment horizontal="left" vertical="center"/>
    </xf>
    <xf numFmtId="167" fontId="7" fillId="6" borderId="0" xfId="0" applyNumberFormat="1" applyFont="1" applyFill="1" applyAlignment="1">
      <alignment horizontal="left" vertical="center"/>
    </xf>
    <xf numFmtId="0" fontId="0" fillId="6" borderId="17" xfId="0" applyFill="1" applyBorder="1"/>
    <xf numFmtId="0" fontId="0" fillId="6" borderId="18" xfId="0" applyFill="1" applyBorder="1"/>
    <xf numFmtId="0" fontId="0" fillId="6" borderId="19" xfId="0" applyFill="1" applyBorder="1"/>
    <xf numFmtId="0" fontId="0" fillId="6" borderId="20" xfId="0" applyFill="1" applyBorder="1"/>
    <xf numFmtId="0" fontId="0" fillId="6" borderId="21" xfId="0" applyFill="1" applyBorder="1"/>
    <xf numFmtId="0" fontId="0" fillId="6" borderId="24" xfId="0" applyFill="1" applyBorder="1"/>
    <xf numFmtId="0" fontId="0" fillId="6" borderId="22" xfId="0" applyFill="1" applyBorder="1"/>
    <xf numFmtId="0" fontId="7" fillId="6" borderId="23" xfId="0" applyFont="1" applyFill="1" applyBorder="1" applyAlignment="1">
      <alignment horizontal="left" vertical="center"/>
    </xf>
    <xf numFmtId="167" fontId="7" fillId="6" borderId="23" xfId="0" applyNumberFormat="1" applyFont="1" applyFill="1" applyBorder="1" applyAlignment="1">
      <alignment horizontal="left" vertical="center"/>
    </xf>
    <xf numFmtId="0" fontId="7" fillId="6" borderId="20" xfId="0" applyFont="1" applyFill="1" applyBorder="1"/>
    <xf numFmtId="0" fontId="7" fillId="6" borderId="21" xfId="0" applyFont="1" applyFill="1" applyBorder="1" applyAlignment="1">
      <alignment horizontal="left" vertical="center" indent="2"/>
    </xf>
    <xf numFmtId="0" fontId="0" fillId="6" borderId="0" xfId="0" applyFill="1" applyAlignment="1">
      <alignment horizontal="left" vertical="center" indent="2"/>
    </xf>
    <xf numFmtId="1" fontId="1" fillId="6" borderId="0" xfId="0" applyNumberFormat="1" applyFont="1" applyFill="1" applyAlignment="1">
      <alignment horizontal="center"/>
    </xf>
    <xf numFmtId="0" fontId="0" fillId="6" borderId="23" xfId="0" applyFill="1" applyBorder="1"/>
    <xf numFmtId="0" fontId="5" fillId="6" borderId="0" xfId="0" applyFont="1" applyFill="1" applyAlignment="1">
      <alignment horizontal="right" vertical="center" indent="2"/>
    </xf>
    <xf numFmtId="0" fontId="0" fillId="6" borderId="0" xfId="0" applyFill="1" applyAlignment="1">
      <alignment horizontal="center"/>
    </xf>
    <xf numFmtId="0" fontId="7" fillId="6" borderId="21" xfId="0" applyFont="1" applyFill="1" applyBorder="1" applyAlignment="1">
      <alignment vertical="center"/>
    </xf>
    <xf numFmtId="0" fontId="1" fillId="6" borderId="0" xfId="0" applyFont="1" applyFill="1" applyAlignment="1">
      <alignment horizontal="center" vertical="center"/>
    </xf>
    <xf numFmtId="0" fontId="1" fillId="6" borderId="1" xfId="0" applyFont="1" applyFill="1" applyBorder="1"/>
    <xf numFmtId="0" fontId="0" fillId="6" borderId="3" xfId="0" applyFill="1" applyBorder="1"/>
    <xf numFmtId="0" fontId="0" fillId="6" borderId="2" xfId="0" applyFill="1" applyBorder="1"/>
    <xf numFmtId="0" fontId="0" fillId="6" borderId="4" xfId="0" applyFill="1" applyBorder="1"/>
    <xf numFmtId="0" fontId="4" fillId="6" borderId="0" xfId="0" applyFont="1" applyFill="1" applyAlignment="1">
      <alignment horizontal="right" vertical="center"/>
    </xf>
    <xf numFmtId="0" fontId="0" fillId="6" borderId="0" xfId="0" applyFill="1" applyAlignment="1">
      <alignment vertical="top" wrapText="1"/>
    </xf>
    <xf numFmtId="0" fontId="0" fillId="6" borderId="0" xfId="0" applyFill="1" applyAlignment="1">
      <alignment horizontal="left" vertical="top" wrapText="1"/>
    </xf>
    <xf numFmtId="0" fontId="0" fillId="6" borderId="0" xfId="0" applyFill="1" applyProtection="1">
      <protection locked="0"/>
    </xf>
    <xf numFmtId="0" fontId="0" fillId="6" borderId="0" xfId="0" applyFill="1" applyAlignment="1">
      <alignment vertical="center"/>
    </xf>
    <xf numFmtId="0" fontId="14" fillId="6" borderId="0" xfId="0" applyFont="1" applyFill="1" applyAlignment="1">
      <alignment horizontal="center" vertical="center"/>
    </xf>
    <xf numFmtId="0" fontId="15" fillId="6" borderId="0" xfId="0" applyFont="1" applyFill="1"/>
    <xf numFmtId="0" fontId="9" fillId="6" borderId="0" xfId="0" applyFont="1" applyFill="1" applyAlignment="1">
      <alignment horizontal="center" vertical="center" wrapText="1"/>
    </xf>
    <xf numFmtId="0" fontId="3" fillId="2" borderId="17" xfId="0" applyFont="1" applyFill="1" applyBorder="1" applyAlignment="1">
      <alignment vertical="center"/>
    </xf>
    <xf numFmtId="0" fontId="3" fillId="2" borderId="19" xfId="0" applyFont="1" applyFill="1" applyBorder="1" applyAlignment="1">
      <alignment vertical="center"/>
    </xf>
    <xf numFmtId="0" fontId="17" fillId="6" borderId="21" xfId="1" applyFill="1" applyBorder="1" applyProtection="1">
      <protection locked="0"/>
    </xf>
    <xf numFmtId="0" fontId="0" fillId="6" borderId="12" xfId="0" applyFill="1" applyBorder="1" applyAlignment="1">
      <alignment vertical="top" wrapText="1"/>
    </xf>
    <xf numFmtId="0" fontId="0" fillId="6" borderId="13" xfId="0" applyFill="1" applyBorder="1" applyAlignment="1">
      <alignment vertical="top" wrapText="1"/>
    </xf>
    <xf numFmtId="0" fontId="0" fillId="6" borderId="14" xfId="0" applyFill="1" applyBorder="1" applyAlignment="1">
      <alignment vertical="top" wrapText="1"/>
    </xf>
    <xf numFmtId="0" fontId="0" fillId="6" borderId="16" xfId="0" applyFill="1" applyBorder="1" applyAlignment="1">
      <alignment vertical="top" wrapText="1"/>
    </xf>
    <xf numFmtId="0" fontId="17" fillId="6" borderId="12" xfId="1" applyFill="1" applyBorder="1" applyAlignment="1" applyProtection="1">
      <alignment vertical="top"/>
      <protection locked="0"/>
    </xf>
    <xf numFmtId="0" fontId="0" fillId="6" borderId="15" xfId="0" applyFill="1" applyBorder="1" applyAlignment="1">
      <alignment vertical="top" wrapText="1"/>
    </xf>
    <xf numFmtId="0" fontId="0" fillId="6" borderId="0" xfId="0" applyFill="1" applyAlignment="1">
      <alignment horizontal="left" vertical="center" wrapText="1"/>
    </xf>
    <xf numFmtId="0" fontId="0" fillId="6" borderId="13" xfId="0" applyFill="1" applyBorder="1" applyAlignment="1">
      <alignment horizontal="left" vertical="center" wrapText="1"/>
    </xf>
    <xf numFmtId="0" fontId="0" fillId="6" borderId="12" xfId="0" applyFill="1" applyBorder="1" applyAlignment="1">
      <alignment vertical="center" wrapText="1"/>
    </xf>
    <xf numFmtId="0" fontId="0" fillId="6" borderId="0" xfId="0" applyFill="1" applyAlignment="1">
      <alignment vertical="center" wrapText="1"/>
    </xf>
    <xf numFmtId="0" fontId="0" fillId="6" borderId="13" xfId="0" applyFill="1" applyBorder="1" applyAlignment="1">
      <alignment vertical="center" wrapText="1"/>
    </xf>
    <xf numFmtId="0" fontId="0" fillId="6" borderId="13" xfId="0" applyFill="1" applyBorder="1" applyAlignment="1" applyProtection="1">
      <alignment vertical="top" wrapText="1"/>
      <protection locked="0"/>
    </xf>
    <xf numFmtId="0" fontId="17" fillId="6" borderId="12" xfId="1" applyFill="1" applyBorder="1" applyAlignment="1" applyProtection="1">
      <alignment horizontal="left" vertical="center" wrapText="1"/>
      <protection locked="0"/>
    </xf>
    <xf numFmtId="0" fontId="17" fillId="6" borderId="0" xfId="1" applyFill="1" applyProtection="1"/>
    <xf numFmtId="0" fontId="13" fillId="6" borderId="20" xfId="0" applyFont="1" applyFill="1" applyBorder="1" applyAlignment="1">
      <alignment horizontal="left" vertical="center"/>
    </xf>
    <xf numFmtId="0" fontId="13" fillId="6" borderId="0" xfId="0" applyFont="1" applyFill="1" applyAlignment="1">
      <alignment horizontal="left" vertical="center"/>
    </xf>
    <xf numFmtId="0" fontId="13" fillId="6" borderId="21" xfId="0" applyFont="1" applyFill="1" applyBorder="1" applyAlignment="1">
      <alignment horizontal="left" vertical="center"/>
    </xf>
    <xf numFmtId="0" fontId="12" fillId="6" borderId="20" xfId="0" applyFont="1" applyFill="1" applyBorder="1" applyAlignment="1">
      <alignment horizontal="left" vertical="center"/>
    </xf>
    <xf numFmtId="0" fontId="12" fillId="6" borderId="0" xfId="0" applyFont="1" applyFill="1" applyAlignment="1">
      <alignment horizontal="left" vertical="center"/>
    </xf>
    <xf numFmtId="0" fontId="12" fillId="6" borderId="21" xfId="0" applyFont="1" applyFill="1" applyBorder="1" applyAlignment="1">
      <alignment horizontal="left" vertical="center"/>
    </xf>
    <xf numFmtId="0" fontId="14" fillId="2" borderId="17"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23" xfId="0" applyFont="1" applyFill="1" applyBorder="1" applyAlignment="1">
      <alignment horizontal="center" vertical="center"/>
    </xf>
    <xf numFmtId="0" fontId="14" fillId="2" borderId="24" xfId="0" applyFont="1" applyFill="1" applyBorder="1" applyAlignment="1">
      <alignment horizontal="center" vertical="center"/>
    </xf>
    <xf numFmtId="0" fontId="12" fillId="6" borderId="17" xfId="0" applyFont="1" applyFill="1" applyBorder="1" applyAlignment="1">
      <alignment horizontal="left" vertical="center"/>
    </xf>
    <xf numFmtId="0" fontId="12" fillId="6" borderId="18" xfId="0" applyFont="1" applyFill="1" applyBorder="1" applyAlignment="1">
      <alignment horizontal="left" vertical="center"/>
    </xf>
    <xf numFmtId="0" fontId="12" fillId="6" borderId="19" xfId="0" applyFont="1" applyFill="1" applyBorder="1" applyAlignment="1">
      <alignment horizontal="left" vertical="center"/>
    </xf>
    <xf numFmtId="0" fontId="17" fillId="6" borderId="20" xfId="1" applyFill="1" applyBorder="1" applyAlignment="1" applyProtection="1">
      <alignment horizontal="left" vertical="center"/>
      <protection locked="0"/>
    </xf>
    <xf numFmtId="0" fontId="12" fillId="6" borderId="0" xfId="0" applyFont="1" applyFill="1" applyAlignment="1" applyProtection="1">
      <alignment horizontal="left" vertical="center"/>
      <protection locked="0"/>
    </xf>
    <xf numFmtId="0" fontId="12" fillId="6" borderId="21" xfId="0" applyFont="1" applyFill="1" applyBorder="1" applyAlignment="1" applyProtection="1">
      <alignment horizontal="left" vertical="center"/>
      <protection locked="0"/>
    </xf>
    <xf numFmtId="0" fontId="12" fillId="6" borderId="22" xfId="0" applyFont="1" applyFill="1" applyBorder="1" applyAlignment="1">
      <alignment horizontal="left" vertical="center"/>
    </xf>
    <xf numFmtId="0" fontId="12" fillId="6" borderId="23" xfId="0" applyFont="1" applyFill="1" applyBorder="1" applyAlignment="1">
      <alignment horizontal="left" vertical="center"/>
    </xf>
    <xf numFmtId="0" fontId="12" fillId="6" borderId="24" xfId="0" applyFont="1" applyFill="1" applyBorder="1" applyAlignment="1">
      <alignment horizontal="left" vertical="center"/>
    </xf>
    <xf numFmtId="4" fontId="1" fillId="4" borderId="6" xfId="0" applyNumberFormat="1" applyFont="1" applyFill="1" applyBorder="1" applyAlignment="1" applyProtection="1">
      <alignment horizontal="center" vertical="center"/>
      <protection locked="0"/>
    </xf>
    <xf numFmtId="4" fontId="1" fillId="4" borderId="8" xfId="0" applyNumberFormat="1" applyFont="1" applyFill="1" applyBorder="1" applyAlignment="1" applyProtection="1">
      <alignment horizontal="center" vertical="center"/>
      <protection locked="0"/>
    </xf>
    <xf numFmtId="2" fontId="9" fillId="4" borderId="6" xfId="0" applyNumberFormat="1" applyFont="1" applyFill="1" applyBorder="1" applyAlignment="1" applyProtection="1">
      <alignment horizontal="center" vertical="center" wrapText="1"/>
      <protection locked="0"/>
    </xf>
    <xf numFmtId="2" fontId="9" fillId="4" borderId="8" xfId="0" applyNumberFormat="1" applyFont="1" applyFill="1" applyBorder="1" applyAlignment="1" applyProtection="1">
      <alignment horizontal="center" vertical="center" wrapText="1"/>
      <protection locked="0"/>
    </xf>
    <xf numFmtId="0" fontId="0" fillId="0" borderId="6" xfId="0" applyBorder="1" applyAlignment="1">
      <alignment horizontal="left" vertical="center" indent="2"/>
    </xf>
    <xf numFmtId="0" fontId="0" fillId="0" borderId="7" xfId="0" applyBorder="1" applyAlignment="1">
      <alignment horizontal="left" vertical="center" indent="2"/>
    </xf>
    <xf numFmtId="0" fontId="0" fillId="0" borderId="8" xfId="0" applyBorder="1" applyAlignment="1">
      <alignment horizontal="left" vertical="center" indent="2"/>
    </xf>
    <xf numFmtId="0" fontId="5" fillId="0" borderId="6" xfId="0" applyFont="1" applyBorder="1" applyAlignment="1">
      <alignment horizontal="right" vertical="center" indent="2"/>
    </xf>
    <xf numFmtId="0" fontId="5" fillId="0" borderId="7" xfId="0" applyFont="1" applyBorder="1" applyAlignment="1">
      <alignment horizontal="right" vertical="center" indent="2"/>
    </xf>
    <xf numFmtId="0" fontId="5" fillId="0" borderId="8" xfId="0" applyFont="1" applyBorder="1" applyAlignment="1">
      <alignment horizontal="right" vertical="center" indent="2"/>
    </xf>
    <xf numFmtId="164" fontId="1" fillId="3" borderId="6" xfId="0" applyNumberFormat="1" applyFont="1" applyFill="1" applyBorder="1" applyAlignment="1">
      <alignment horizontal="center"/>
    </xf>
    <xf numFmtId="164" fontId="1" fillId="3" borderId="8" xfId="0" applyNumberFormat="1" applyFont="1" applyFill="1" applyBorder="1" applyAlignment="1">
      <alignment horizont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0" fillId="0" borderId="10"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167" fontId="7" fillId="0" borderId="6" xfId="0" applyNumberFormat="1" applyFont="1" applyBorder="1" applyAlignment="1" applyProtection="1">
      <alignment horizontal="left" vertical="center" indent="1"/>
      <protection locked="0"/>
    </xf>
    <xf numFmtId="167" fontId="7" fillId="0" borderId="7" xfId="0" applyNumberFormat="1" applyFont="1" applyBorder="1" applyAlignment="1" applyProtection="1">
      <alignment horizontal="left" vertical="center" indent="1"/>
      <protection locked="0"/>
    </xf>
    <xf numFmtId="167" fontId="7" fillId="0" borderId="8" xfId="0" applyNumberFormat="1" applyFont="1" applyBorder="1" applyAlignment="1" applyProtection="1">
      <alignment horizontal="left" vertical="center" indent="1"/>
      <protection locked="0"/>
    </xf>
    <xf numFmtId="49" fontId="11" fillId="0" borderId="6" xfId="0" applyNumberFormat="1" applyFont="1" applyBorder="1" applyAlignment="1" applyProtection="1">
      <alignment horizontal="left" vertical="center" indent="1"/>
      <protection locked="0"/>
    </xf>
    <xf numFmtId="49" fontId="11" fillId="0" borderId="7" xfId="0" applyNumberFormat="1" applyFont="1" applyBorder="1" applyAlignment="1" applyProtection="1">
      <alignment horizontal="left" vertical="center" indent="1"/>
      <protection locked="0"/>
    </xf>
    <xf numFmtId="49" fontId="11" fillId="0" borderId="8" xfId="0" applyNumberFormat="1" applyFont="1" applyBorder="1" applyAlignment="1" applyProtection="1">
      <alignment horizontal="left" vertical="center" indent="1"/>
      <protection locked="0"/>
    </xf>
    <xf numFmtId="0" fontId="0" fillId="0" borderId="6" xfId="0" applyBorder="1" applyAlignment="1" applyProtection="1">
      <alignment horizontal="left" vertical="center" indent="1"/>
      <protection locked="0"/>
    </xf>
    <xf numFmtId="0" fontId="0" fillId="0" borderId="7" xfId="0" applyBorder="1" applyAlignment="1" applyProtection="1">
      <alignment horizontal="left" vertical="center" indent="1"/>
      <protection locked="0"/>
    </xf>
    <xf numFmtId="0" fontId="0" fillId="0" borderId="8" xfId="0" applyBorder="1" applyAlignment="1" applyProtection="1">
      <alignment horizontal="left" vertical="center" indent="1"/>
      <protection locked="0"/>
    </xf>
    <xf numFmtId="0" fontId="7" fillId="6" borderId="0" xfId="0" applyFont="1" applyFill="1" applyAlignment="1">
      <alignment horizontal="left" vertical="center" indent="2"/>
    </xf>
    <xf numFmtId="0" fontId="7" fillId="0" borderId="0" xfId="0" applyFont="1" applyAlignment="1">
      <alignment horizontal="left" vertical="center" indent="2"/>
    </xf>
    <xf numFmtId="165" fontId="1" fillId="3" borderId="6" xfId="0" applyNumberFormat="1" applyFont="1" applyFill="1" applyBorder="1" applyAlignment="1">
      <alignment horizontal="center"/>
    </xf>
    <xf numFmtId="165" fontId="1" fillId="3" borderId="8" xfId="0" applyNumberFormat="1" applyFont="1" applyFill="1" applyBorder="1" applyAlignment="1">
      <alignment horizontal="center"/>
    </xf>
    <xf numFmtId="1" fontId="1" fillId="4" borderId="6" xfId="0" applyNumberFormat="1" applyFont="1" applyFill="1" applyBorder="1" applyAlignment="1" applyProtection="1">
      <alignment horizontal="center" vertical="center"/>
      <protection locked="0"/>
    </xf>
    <xf numFmtId="1" fontId="1" fillId="4" borderId="8" xfId="0" applyNumberFormat="1" applyFont="1" applyFill="1" applyBorder="1" applyAlignment="1" applyProtection="1">
      <alignment horizontal="center" vertical="center"/>
      <protection locked="0"/>
    </xf>
    <xf numFmtId="2" fontId="1" fillId="3" borderId="6" xfId="0" applyNumberFormat="1" applyFont="1" applyFill="1" applyBorder="1" applyAlignment="1">
      <alignment horizontal="center" vertical="center"/>
    </xf>
    <xf numFmtId="2" fontId="1" fillId="3" borderId="8" xfId="0" applyNumberFormat="1" applyFont="1" applyFill="1" applyBorder="1" applyAlignment="1">
      <alignment horizontal="center" vertical="center"/>
    </xf>
    <xf numFmtId="4" fontId="1" fillId="3" borderId="6" xfId="0" applyNumberFormat="1" applyFont="1" applyFill="1" applyBorder="1" applyAlignment="1">
      <alignment horizontal="center" vertical="center"/>
    </xf>
    <xf numFmtId="4" fontId="1" fillId="3" borderId="8" xfId="0" applyNumberFormat="1" applyFont="1" applyFill="1" applyBorder="1" applyAlignment="1">
      <alignment horizontal="center" vertical="center"/>
    </xf>
    <xf numFmtId="1" fontId="1" fillId="3" borderId="6" xfId="0" applyNumberFormat="1" applyFont="1" applyFill="1" applyBorder="1" applyAlignment="1">
      <alignment horizontal="center"/>
    </xf>
    <xf numFmtId="1" fontId="1" fillId="3" borderId="8" xfId="0" applyNumberFormat="1" applyFont="1" applyFill="1" applyBorder="1" applyAlignment="1">
      <alignment horizontal="center"/>
    </xf>
    <xf numFmtId="3" fontId="1" fillId="3" borderId="6" xfId="0" applyNumberFormat="1" applyFont="1" applyFill="1" applyBorder="1" applyAlignment="1">
      <alignment horizontal="center"/>
    </xf>
    <xf numFmtId="3" fontId="1" fillId="3" borderId="8" xfId="0" applyNumberFormat="1" applyFont="1" applyFill="1" applyBorder="1" applyAlignment="1">
      <alignment horizontal="center"/>
    </xf>
    <xf numFmtId="0" fontId="1" fillId="4" borderId="6" xfId="0" applyFont="1" applyFill="1" applyBorder="1" applyAlignment="1" applyProtection="1">
      <alignment horizontal="center" vertical="center"/>
      <protection locked="0"/>
    </xf>
    <xf numFmtId="0" fontId="1" fillId="4" borderId="8" xfId="0" applyFont="1" applyFill="1" applyBorder="1" applyAlignment="1" applyProtection="1">
      <alignment horizontal="center" vertical="center"/>
      <protection locked="0"/>
    </xf>
    <xf numFmtId="4" fontId="1" fillId="3" borderId="6" xfId="0" applyNumberFormat="1" applyFont="1" applyFill="1" applyBorder="1" applyAlignment="1">
      <alignment horizontal="center"/>
    </xf>
    <xf numFmtId="4" fontId="1" fillId="3" borderId="8" xfId="0" applyNumberFormat="1" applyFont="1" applyFill="1" applyBorder="1" applyAlignment="1">
      <alignment horizontal="center"/>
    </xf>
    <xf numFmtId="0" fontId="7" fillId="6" borderId="0" xfId="0" applyFont="1" applyFill="1" applyAlignment="1">
      <alignment horizontal="left" vertical="center" inden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0" xfId="0" applyFont="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166" fontId="1" fillId="3" borderId="6" xfId="0" applyNumberFormat="1" applyFont="1" applyFill="1" applyBorder="1" applyAlignment="1">
      <alignment horizontal="center"/>
    </xf>
    <xf numFmtId="166" fontId="1" fillId="3" borderId="8" xfId="0" applyNumberFormat="1" applyFont="1" applyFill="1" applyBorder="1" applyAlignment="1">
      <alignment horizontal="center"/>
    </xf>
    <xf numFmtId="0" fontId="1" fillId="3" borderId="8" xfId="0" applyFont="1" applyFill="1" applyBorder="1" applyAlignment="1">
      <alignment horizontal="center"/>
    </xf>
    <xf numFmtId="0" fontId="2" fillId="5" borderId="17" xfId="0" applyFont="1" applyFill="1" applyBorder="1" applyAlignment="1">
      <alignment horizontal="center" vertical="center"/>
    </xf>
    <xf numFmtId="0" fontId="2" fillId="5" borderId="18" xfId="0" applyFont="1" applyFill="1" applyBorder="1" applyAlignment="1">
      <alignment horizontal="center" vertical="center"/>
    </xf>
    <xf numFmtId="0" fontId="2" fillId="5" borderId="19" xfId="0" applyFont="1" applyFill="1" applyBorder="1" applyAlignment="1">
      <alignment horizontal="center" vertical="center"/>
    </xf>
    <xf numFmtId="0" fontId="2" fillId="5" borderId="20" xfId="0" applyFont="1" applyFill="1" applyBorder="1" applyAlignment="1">
      <alignment horizontal="center" vertical="center"/>
    </xf>
    <xf numFmtId="0" fontId="2" fillId="5" borderId="0" xfId="0" applyFont="1" applyFill="1" applyAlignment="1">
      <alignment horizontal="center" vertical="center"/>
    </xf>
    <xf numFmtId="0" fontId="2" fillId="5" borderId="21" xfId="0" applyFont="1" applyFill="1" applyBorder="1" applyAlignment="1">
      <alignment horizontal="center" vertical="center"/>
    </xf>
    <xf numFmtId="0" fontId="2" fillId="5" borderId="22" xfId="0" applyFont="1" applyFill="1" applyBorder="1" applyAlignment="1">
      <alignment horizontal="center" vertical="center"/>
    </xf>
    <xf numFmtId="0" fontId="2" fillId="5" borderId="23" xfId="0" applyFont="1" applyFill="1" applyBorder="1" applyAlignment="1">
      <alignment horizontal="center" vertical="center"/>
    </xf>
    <xf numFmtId="0" fontId="2" fillId="5" borderId="24" xfId="0" applyFont="1" applyFill="1" applyBorder="1" applyAlignment="1">
      <alignment horizontal="center" vertical="center"/>
    </xf>
    <xf numFmtId="164" fontId="8" fillId="5" borderId="17" xfId="0" applyNumberFormat="1" applyFont="1" applyFill="1" applyBorder="1" applyAlignment="1">
      <alignment horizontal="center" vertical="center"/>
    </xf>
    <xf numFmtId="164" fontId="8" fillId="5" borderId="19" xfId="0" applyNumberFormat="1" applyFont="1" applyFill="1" applyBorder="1" applyAlignment="1">
      <alignment horizontal="center" vertical="center"/>
    </xf>
    <xf numFmtId="164" fontId="8" fillId="5" borderId="20" xfId="0" applyNumberFormat="1" applyFont="1" applyFill="1" applyBorder="1" applyAlignment="1">
      <alignment horizontal="center" vertical="center"/>
    </xf>
    <xf numFmtId="164" fontId="8" fillId="5" borderId="21" xfId="0" applyNumberFormat="1" applyFont="1" applyFill="1" applyBorder="1" applyAlignment="1">
      <alignment horizontal="center" vertical="center"/>
    </xf>
    <xf numFmtId="164" fontId="8" fillId="5" borderId="22" xfId="0" applyNumberFormat="1" applyFont="1" applyFill="1" applyBorder="1" applyAlignment="1">
      <alignment horizontal="center" vertical="center"/>
    </xf>
    <xf numFmtId="164" fontId="8" fillId="5" borderId="24" xfId="0" applyNumberFormat="1" applyFont="1" applyFill="1" applyBorder="1" applyAlignment="1">
      <alignment horizontal="center" vertical="center"/>
    </xf>
    <xf numFmtId="0" fontId="0" fillId="6" borderId="12" xfId="0" applyFill="1" applyBorder="1" applyAlignment="1">
      <alignment horizontal="left" vertical="center" wrapText="1"/>
    </xf>
    <xf numFmtId="0" fontId="0" fillId="6" borderId="0" xfId="0" applyFill="1" applyAlignment="1">
      <alignment horizontal="left" vertical="center" wrapText="1"/>
    </xf>
    <xf numFmtId="0" fontId="0" fillId="6" borderId="13" xfId="0" applyFill="1" applyBorder="1" applyAlignment="1">
      <alignment horizontal="left" vertical="center" wrapText="1"/>
    </xf>
    <xf numFmtId="0" fontId="3" fillId="2" borderId="0" xfId="0" applyFont="1" applyFill="1" applyAlignment="1">
      <alignment horizontal="center"/>
    </xf>
    <xf numFmtId="0" fontId="6" fillId="6" borderId="6" xfId="0" applyFont="1" applyFill="1" applyBorder="1" applyAlignment="1">
      <alignment horizontal="left" vertical="center"/>
    </xf>
    <xf numFmtId="0" fontId="6" fillId="6" borderId="8" xfId="0" applyFont="1" applyFill="1" applyBorder="1" applyAlignment="1">
      <alignment horizontal="left" vertical="center"/>
    </xf>
    <xf numFmtId="0" fontId="3" fillId="2" borderId="0" xfId="0" applyFont="1" applyFill="1" applyAlignment="1">
      <alignment horizontal="center" vertical="center"/>
    </xf>
    <xf numFmtId="0" fontId="6" fillId="6" borderId="6" xfId="0" applyFont="1" applyFill="1" applyBorder="1" applyAlignment="1">
      <alignment horizontal="left" vertical="center" wrapText="1"/>
    </xf>
    <xf numFmtId="0" fontId="6" fillId="6" borderId="7" xfId="0" applyFont="1" applyFill="1" applyBorder="1" applyAlignment="1">
      <alignment horizontal="left" vertical="center" wrapText="1"/>
    </xf>
    <xf numFmtId="0" fontId="6" fillId="6" borderId="8" xfId="0" applyFont="1" applyFill="1" applyBorder="1" applyAlignment="1">
      <alignment horizontal="left" vertical="center" wrapText="1"/>
    </xf>
    <xf numFmtId="0" fontId="0" fillId="6" borderId="10" xfId="0" applyFill="1" applyBorder="1" applyAlignment="1">
      <alignment horizontal="left" vertical="top" wrapText="1"/>
    </xf>
    <xf numFmtId="0" fontId="0" fillId="6" borderId="11" xfId="0" applyFill="1" applyBorder="1" applyAlignment="1">
      <alignment horizontal="left" vertical="top" wrapText="1"/>
    </xf>
    <xf numFmtId="0" fontId="0" fillId="6" borderId="12" xfId="0" applyFill="1" applyBorder="1" applyAlignment="1">
      <alignment horizontal="left" vertical="top" wrapText="1"/>
    </xf>
    <xf numFmtId="0" fontId="0" fillId="6" borderId="13" xfId="0" applyFill="1" applyBorder="1" applyAlignment="1">
      <alignment horizontal="left" vertical="top" wrapText="1"/>
    </xf>
    <xf numFmtId="0" fontId="5" fillId="7" borderId="20" xfId="0" applyFont="1" applyFill="1" applyBorder="1" applyAlignment="1">
      <alignment horizontal="left" vertical="center"/>
    </xf>
    <xf numFmtId="0" fontId="5" fillId="7" borderId="21" xfId="0" applyFont="1" applyFill="1" applyBorder="1" applyAlignment="1">
      <alignment horizontal="left" vertical="center"/>
    </xf>
  </cellXfs>
  <cellStyles count="2">
    <cellStyle name="Hyperlink" xfId="1" builtinId="8"/>
    <cellStyle name="Normal" xfId="0" builtinId="0"/>
  </cellStyles>
  <dxfs count="3">
    <dxf>
      <fill>
        <patternFill>
          <bgColor rgb="FFFF0066"/>
        </patternFill>
      </fill>
    </dxf>
    <dxf>
      <fill>
        <patternFill>
          <bgColor theme="7"/>
        </patternFill>
      </fill>
    </dxf>
    <dxf>
      <fill>
        <patternFill>
          <bgColor theme="9"/>
        </patternFill>
      </fill>
    </dxf>
  </dxfs>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52552</xdr:colOff>
      <xdr:row>9</xdr:row>
      <xdr:rowOff>7328</xdr:rowOff>
    </xdr:from>
    <xdr:to>
      <xdr:col>8</xdr:col>
      <xdr:colOff>590550</xdr:colOff>
      <xdr:row>12</xdr:row>
      <xdr:rowOff>161192</xdr:rowOff>
    </xdr:to>
    <xdr:sp macro="" textlink="">
      <xdr:nvSpPr>
        <xdr:cNvPr id="2" name="Rectangle: Rounded Corners 1">
          <a:extLst>
            <a:ext uri="{FF2B5EF4-FFF2-40B4-BE49-F238E27FC236}">
              <a16:creationId xmlns:a16="http://schemas.microsoft.com/office/drawing/2014/main" id="{CEEE4059-D688-4C8E-8285-AD74AB31C0F4}"/>
            </a:ext>
          </a:extLst>
        </xdr:cNvPr>
        <xdr:cNvSpPr/>
      </xdr:nvSpPr>
      <xdr:spPr>
        <a:xfrm>
          <a:off x="420414" y="769328"/>
          <a:ext cx="3776498" cy="725364"/>
        </a:xfrm>
        <a:prstGeom prst="roundRect">
          <a:avLst/>
        </a:prstGeom>
        <a:noFill/>
        <a:ln w="381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GB" sz="1400" b="1">
              <a:solidFill>
                <a:sysClr val="windowText" lastClr="000000"/>
              </a:solidFill>
            </a:rPr>
            <a:t>Q</a:t>
          </a:r>
          <a:r>
            <a:rPr lang="en-GB" sz="1400" b="1" baseline="0">
              <a:solidFill>
                <a:sysClr val="windowText" lastClr="000000"/>
              </a:solidFill>
            </a:rPr>
            <a:t> 2: Will the proposed development generate wastewater from overnight use?</a:t>
          </a:r>
          <a:endParaRPr lang="en-GB" sz="1400" b="1"/>
        </a:p>
      </xdr:txBody>
    </xdr:sp>
    <xdr:clientData/>
  </xdr:twoCellAnchor>
  <xdr:twoCellAnchor>
    <xdr:from>
      <xdr:col>2</xdr:col>
      <xdr:colOff>26276</xdr:colOff>
      <xdr:row>16</xdr:row>
      <xdr:rowOff>8868</xdr:rowOff>
    </xdr:from>
    <xdr:to>
      <xdr:col>8</xdr:col>
      <xdr:colOff>597119</xdr:colOff>
      <xdr:row>19</xdr:row>
      <xdr:rowOff>123265</xdr:rowOff>
    </xdr:to>
    <xdr:sp macro="" textlink="">
      <xdr:nvSpPr>
        <xdr:cNvPr id="3" name="Rectangle: Rounded Corners 2">
          <a:extLst>
            <a:ext uri="{FF2B5EF4-FFF2-40B4-BE49-F238E27FC236}">
              <a16:creationId xmlns:a16="http://schemas.microsoft.com/office/drawing/2014/main" id="{A4094093-07F9-49A4-AF50-16BD8CABBF55}"/>
            </a:ext>
          </a:extLst>
        </xdr:cNvPr>
        <xdr:cNvSpPr/>
      </xdr:nvSpPr>
      <xdr:spPr>
        <a:xfrm>
          <a:off x="384864" y="2115574"/>
          <a:ext cx="3775726" cy="685897"/>
        </a:xfrm>
        <a:prstGeom prst="roundRect">
          <a:avLst/>
        </a:prstGeom>
        <a:noFill/>
        <a:ln w="381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GB" sz="1400" b="1">
              <a:solidFill>
                <a:sysClr val="windowText" lastClr="000000"/>
              </a:solidFill>
            </a:rPr>
            <a:t>Q</a:t>
          </a:r>
          <a:r>
            <a:rPr lang="en-GB" sz="1400" b="1" baseline="0">
              <a:solidFill>
                <a:sysClr val="windowText" lastClr="000000"/>
              </a:solidFill>
            </a:rPr>
            <a:t> 3: Is wastewater before or after treatment to be discharged into the Solent catchment?</a:t>
          </a:r>
          <a:endParaRPr lang="en-GB" sz="1400" b="1"/>
        </a:p>
      </xdr:txBody>
    </xdr:sp>
    <xdr:clientData/>
  </xdr:twoCellAnchor>
  <xdr:twoCellAnchor>
    <xdr:from>
      <xdr:col>13</xdr:col>
      <xdr:colOff>32188</xdr:colOff>
      <xdr:row>16</xdr:row>
      <xdr:rowOff>28575</xdr:rowOff>
    </xdr:from>
    <xdr:to>
      <xdr:col>16</xdr:col>
      <xdr:colOff>594163</xdr:colOff>
      <xdr:row>19</xdr:row>
      <xdr:rowOff>164224</xdr:rowOff>
    </xdr:to>
    <xdr:sp macro="" textlink="">
      <xdr:nvSpPr>
        <xdr:cNvPr id="4" name="Rectangle: Rounded Corners 3">
          <a:extLst>
            <a:ext uri="{FF2B5EF4-FFF2-40B4-BE49-F238E27FC236}">
              <a16:creationId xmlns:a16="http://schemas.microsoft.com/office/drawing/2014/main" id="{48EA6524-5251-46C5-9204-C8F6443CDC55}"/>
            </a:ext>
          </a:extLst>
        </xdr:cNvPr>
        <xdr:cNvSpPr/>
      </xdr:nvSpPr>
      <xdr:spPr>
        <a:xfrm>
          <a:off x="6693119" y="2124075"/>
          <a:ext cx="2394716" cy="707149"/>
        </a:xfrm>
        <a:prstGeom prst="roundRect">
          <a:avLst/>
        </a:prstGeom>
        <a:solidFill>
          <a:schemeClr val="tx1"/>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GB" sz="1400" b="1">
              <a:solidFill>
                <a:schemeClr val="bg1"/>
              </a:solidFill>
            </a:rPr>
            <a:t>Nitrogen</a:t>
          </a:r>
          <a:r>
            <a:rPr lang="en-GB" sz="1400" b="1" baseline="0">
              <a:solidFill>
                <a:schemeClr val="bg1"/>
              </a:solidFill>
            </a:rPr>
            <a:t> budget calculator not applicable</a:t>
          </a:r>
          <a:endParaRPr lang="en-GB" sz="1400" b="1">
            <a:solidFill>
              <a:schemeClr val="bg1"/>
            </a:solidFill>
          </a:endParaRPr>
        </a:p>
      </xdr:txBody>
    </xdr:sp>
    <xdr:clientData/>
  </xdr:twoCellAnchor>
  <xdr:twoCellAnchor>
    <xdr:from>
      <xdr:col>11</xdr:col>
      <xdr:colOff>24962</xdr:colOff>
      <xdr:row>22</xdr:row>
      <xdr:rowOff>35144</xdr:rowOff>
    </xdr:from>
    <xdr:to>
      <xdr:col>16</xdr:col>
      <xdr:colOff>577412</xdr:colOff>
      <xdr:row>27</xdr:row>
      <xdr:rowOff>162128</xdr:rowOff>
    </xdr:to>
    <xdr:sp macro="" textlink="">
      <xdr:nvSpPr>
        <xdr:cNvPr id="5" name="Rectangle: Rounded Corners 4">
          <a:extLst>
            <a:ext uri="{FF2B5EF4-FFF2-40B4-BE49-F238E27FC236}">
              <a16:creationId xmlns:a16="http://schemas.microsoft.com/office/drawing/2014/main" id="{BEC08596-025E-4BBF-9085-B6414856094B}"/>
            </a:ext>
          </a:extLst>
        </xdr:cNvPr>
        <xdr:cNvSpPr/>
      </xdr:nvSpPr>
      <xdr:spPr>
        <a:xfrm>
          <a:off x="5435973" y="3273644"/>
          <a:ext cx="3592343" cy="1079484"/>
        </a:xfrm>
        <a:prstGeom prst="roundRect">
          <a:avLst/>
        </a:prstGeom>
        <a:solidFill>
          <a:schemeClr val="accent1"/>
        </a:solid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GB" sz="1400" b="1"/>
        </a:p>
      </xdr:txBody>
    </xdr:sp>
    <xdr:clientData/>
  </xdr:twoCellAnchor>
  <xdr:twoCellAnchor>
    <xdr:from>
      <xdr:col>11</xdr:col>
      <xdr:colOff>198606</xdr:colOff>
      <xdr:row>25</xdr:row>
      <xdr:rowOff>190495</xdr:rowOff>
    </xdr:from>
    <xdr:to>
      <xdr:col>12</xdr:col>
      <xdr:colOff>585515</xdr:colOff>
      <xdr:row>27</xdr:row>
      <xdr:rowOff>134240</xdr:rowOff>
    </xdr:to>
    <xdr:sp macro="" textlink="">
      <xdr:nvSpPr>
        <xdr:cNvPr id="6" name="Isosceles Triangle 5">
          <a:extLst>
            <a:ext uri="{FF2B5EF4-FFF2-40B4-BE49-F238E27FC236}">
              <a16:creationId xmlns:a16="http://schemas.microsoft.com/office/drawing/2014/main" id="{585EDB73-A6FE-46F5-9460-1987D4EE4C0F}"/>
            </a:ext>
          </a:extLst>
        </xdr:cNvPr>
        <xdr:cNvSpPr/>
      </xdr:nvSpPr>
      <xdr:spPr>
        <a:xfrm rot="10800000">
          <a:off x="5609617" y="4000495"/>
          <a:ext cx="994887" cy="324745"/>
        </a:xfrm>
        <a:prstGeom prst="triangle">
          <a:avLst>
            <a:gd name="adj" fmla="val 49595"/>
          </a:avLst>
        </a:prstGeom>
        <a:solidFill>
          <a:schemeClr val="accent4"/>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190500</xdr:colOff>
      <xdr:row>22</xdr:row>
      <xdr:rowOff>134926</xdr:rowOff>
    </xdr:from>
    <xdr:to>
      <xdr:col>12</xdr:col>
      <xdr:colOff>590550</xdr:colOff>
      <xdr:row>25</xdr:row>
      <xdr:rowOff>186164</xdr:rowOff>
    </xdr:to>
    <xdr:sp macro="" textlink="">
      <xdr:nvSpPr>
        <xdr:cNvPr id="7" name="Rectangle 6">
          <a:extLst>
            <a:ext uri="{FF2B5EF4-FFF2-40B4-BE49-F238E27FC236}">
              <a16:creationId xmlns:a16="http://schemas.microsoft.com/office/drawing/2014/main" id="{3E8E640F-44B1-4503-BAD4-31A991BC1365}"/>
            </a:ext>
          </a:extLst>
        </xdr:cNvPr>
        <xdr:cNvSpPr/>
      </xdr:nvSpPr>
      <xdr:spPr>
        <a:xfrm>
          <a:off x="5601511" y="3373426"/>
          <a:ext cx="1008028" cy="622738"/>
        </a:xfrm>
        <a:prstGeom prst="rect">
          <a:avLst/>
        </a:prstGeom>
        <a:solidFill>
          <a:schemeClr val="accent4"/>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t>Stage 1</a:t>
          </a:r>
        </a:p>
      </xdr:txBody>
    </xdr:sp>
    <xdr:clientData/>
  </xdr:twoCellAnchor>
  <xdr:twoCellAnchor>
    <xdr:from>
      <xdr:col>13</xdr:col>
      <xdr:colOff>4597</xdr:colOff>
      <xdr:row>22</xdr:row>
      <xdr:rowOff>55258</xdr:rowOff>
    </xdr:from>
    <xdr:to>
      <xdr:col>16</xdr:col>
      <xdr:colOff>505811</xdr:colOff>
      <xdr:row>27</xdr:row>
      <xdr:rowOff>118242</xdr:rowOff>
    </xdr:to>
    <xdr:sp macro="" textlink="">
      <xdr:nvSpPr>
        <xdr:cNvPr id="8" name="Rectangle 7">
          <a:extLst>
            <a:ext uri="{FF2B5EF4-FFF2-40B4-BE49-F238E27FC236}">
              <a16:creationId xmlns:a16="http://schemas.microsoft.com/office/drawing/2014/main" id="{B6C6C389-D69B-4659-BA5F-0C2A2201FFB1}"/>
            </a:ext>
          </a:extLst>
        </xdr:cNvPr>
        <xdr:cNvSpPr/>
      </xdr:nvSpPr>
      <xdr:spPr>
        <a:xfrm>
          <a:off x="6665528" y="3300327"/>
          <a:ext cx="2333955" cy="1015484"/>
        </a:xfrm>
        <a:prstGeom prst="rect">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400"/>
            <a:t>Calculate the developments' total nitrogen that would be discharged (via treatment works) into Solent catchment</a:t>
          </a:r>
        </a:p>
      </xdr:txBody>
    </xdr:sp>
    <xdr:clientData/>
  </xdr:twoCellAnchor>
  <xdr:twoCellAnchor>
    <xdr:from>
      <xdr:col>1</xdr:col>
      <xdr:colOff>178226</xdr:colOff>
      <xdr:row>24</xdr:row>
      <xdr:rowOff>172579</xdr:rowOff>
    </xdr:from>
    <xdr:to>
      <xdr:col>8</xdr:col>
      <xdr:colOff>566379</xdr:colOff>
      <xdr:row>27</xdr:row>
      <xdr:rowOff>48987</xdr:rowOff>
    </xdr:to>
    <xdr:sp macro="" textlink="">
      <xdr:nvSpPr>
        <xdr:cNvPr id="14" name="Rectangle: Rounded Corners 13">
          <a:extLst>
            <a:ext uri="{FF2B5EF4-FFF2-40B4-BE49-F238E27FC236}">
              <a16:creationId xmlns:a16="http://schemas.microsoft.com/office/drawing/2014/main" id="{91FA9C0E-5D43-4FD3-BEFA-82812DB6A5C9}"/>
            </a:ext>
          </a:extLst>
        </xdr:cNvPr>
        <xdr:cNvSpPr/>
      </xdr:nvSpPr>
      <xdr:spPr>
        <a:xfrm>
          <a:off x="357840" y="3792079"/>
          <a:ext cx="3795382" cy="447908"/>
        </a:xfrm>
        <a:prstGeom prst="roundRect">
          <a:avLst/>
        </a:prstGeom>
        <a:noFill/>
        <a:ln w="381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GB" sz="1400" b="1">
              <a:solidFill>
                <a:sysClr val="windowText" lastClr="000000"/>
              </a:solidFill>
            </a:rPr>
            <a:t>Q</a:t>
          </a:r>
          <a:r>
            <a:rPr lang="en-GB" sz="1400" b="1" baseline="0">
              <a:solidFill>
                <a:sysClr val="windowText" lastClr="000000"/>
              </a:solidFill>
            </a:rPr>
            <a:t> 4: Is there a change to the land use?</a:t>
          </a:r>
          <a:endParaRPr lang="en-GB" sz="1400" b="1"/>
        </a:p>
      </xdr:txBody>
    </xdr:sp>
    <xdr:clientData/>
  </xdr:twoCellAnchor>
  <xdr:twoCellAnchor>
    <xdr:from>
      <xdr:col>9</xdr:col>
      <xdr:colOff>12089</xdr:colOff>
      <xdr:row>10</xdr:row>
      <xdr:rowOff>118696</xdr:rowOff>
    </xdr:from>
    <xdr:to>
      <xdr:col>14</xdr:col>
      <xdr:colOff>33618</xdr:colOff>
      <xdr:row>15</xdr:row>
      <xdr:rowOff>190499</xdr:rowOff>
    </xdr:to>
    <xdr:sp macro="" textlink="">
      <xdr:nvSpPr>
        <xdr:cNvPr id="15" name="Arrow: Bent 14">
          <a:extLst>
            <a:ext uri="{FF2B5EF4-FFF2-40B4-BE49-F238E27FC236}">
              <a16:creationId xmlns:a16="http://schemas.microsoft.com/office/drawing/2014/main" id="{6CA3AC85-70D1-47C4-910F-07D68699DA58}"/>
            </a:ext>
          </a:extLst>
        </xdr:cNvPr>
        <xdr:cNvSpPr/>
      </xdr:nvSpPr>
      <xdr:spPr>
        <a:xfrm rot="5400000">
          <a:off x="5192084" y="1023495"/>
          <a:ext cx="1024303" cy="3047117"/>
        </a:xfrm>
        <a:prstGeom prst="bentArrow">
          <a:avLst>
            <a:gd name="adj1" fmla="val 9397"/>
            <a:gd name="adj2" fmla="val 16489"/>
            <a:gd name="adj3" fmla="val 16490"/>
            <a:gd name="adj4" fmla="val 49424"/>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twoCellAnchor>
    <xdr:from>
      <xdr:col>9</xdr:col>
      <xdr:colOff>318827</xdr:colOff>
      <xdr:row>10</xdr:row>
      <xdr:rowOff>22711</xdr:rowOff>
    </xdr:from>
    <xdr:to>
      <xdr:col>10</xdr:col>
      <xdr:colOff>290252</xdr:colOff>
      <xdr:row>11</xdr:row>
      <xdr:rowOff>127486</xdr:rowOff>
    </xdr:to>
    <xdr:sp macro="" textlink="">
      <xdr:nvSpPr>
        <xdr:cNvPr id="16" name="Rectangle 15">
          <a:extLst>
            <a:ext uri="{FF2B5EF4-FFF2-40B4-BE49-F238E27FC236}">
              <a16:creationId xmlns:a16="http://schemas.microsoft.com/office/drawing/2014/main" id="{A0DF83D4-F5BE-4593-9D9D-CAD68A5F68A2}"/>
            </a:ext>
          </a:extLst>
        </xdr:cNvPr>
        <xdr:cNvSpPr/>
      </xdr:nvSpPr>
      <xdr:spPr>
        <a:xfrm>
          <a:off x="4536103" y="975211"/>
          <a:ext cx="582339" cy="295275"/>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solidFill>
                <a:schemeClr val="accent2"/>
              </a:solidFill>
            </a:rPr>
            <a:t>NO</a:t>
          </a:r>
        </a:p>
      </xdr:txBody>
    </xdr:sp>
    <xdr:clientData/>
  </xdr:twoCellAnchor>
  <xdr:twoCellAnchor>
    <xdr:from>
      <xdr:col>5</xdr:col>
      <xdr:colOff>499730</xdr:colOff>
      <xdr:row>12</xdr:row>
      <xdr:rowOff>181842</xdr:rowOff>
    </xdr:from>
    <xdr:to>
      <xdr:col>6</xdr:col>
      <xdr:colOff>118242</xdr:colOff>
      <xdr:row>15</xdr:row>
      <xdr:rowOff>183174</xdr:rowOff>
    </xdr:to>
    <xdr:sp macro="" textlink="">
      <xdr:nvSpPr>
        <xdr:cNvPr id="17" name="Arrow: Down 16">
          <a:extLst>
            <a:ext uri="{FF2B5EF4-FFF2-40B4-BE49-F238E27FC236}">
              <a16:creationId xmlns:a16="http://schemas.microsoft.com/office/drawing/2014/main" id="{88E2A651-77B4-423E-8E05-C673B53BDB60}"/>
            </a:ext>
          </a:extLst>
        </xdr:cNvPr>
        <xdr:cNvSpPr/>
      </xdr:nvSpPr>
      <xdr:spPr>
        <a:xfrm>
          <a:off x="2273351" y="1515342"/>
          <a:ext cx="229425" cy="572832"/>
        </a:xfrm>
        <a:prstGeom prst="downArrow">
          <a:avLst>
            <a:gd name="adj1" fmla="val 50000"/>
            <a:gd name="adj2" fmla="val 65411"/>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334748</xdr:colOff>
      <xdr:row>13</xdr:row>
      <xdr:rowOff>38750</xdr:rowOff>
    </xdr:from>
    <xdr:to>
      <xdr:col>6</xdr:col>
      <xdr:colOff>306174</xdr:colOff>
      <xdr:row>14</xdr:row>
      <xdr:rowOff>143525</xdr:rowOff>
    </xdr:to>
    <xdr:sp macro="" textlink="">
      <xdr:nvSpPr>
        <xdr:cNvPr id="18" name="Rectangle 17">
          <a:extLst>
            <a:ext uri="{FF2B5EF4-FFF2-40B4-BE49-F238E27FC236}">
              <a16:creationId xmlns:a16="http://schemas.microsoft.com/office/drawing/2014/main" id="{5265EBCA-AADF-44C7-B6F4-75F0D5127A71}"/>
            </a:ext>
          </a:extLst>
        </xdr:cNvPr>
        <xdr:cNvSpPr/>
      </xdr:nvSpPr>
      <xdr:spPr>
        <a:xfrm>
          <a:off x="2108369" y="1562750"/>
          <a:ext cx="582339" cy="295275"/>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solidFill>
                <a:schemeClr val="accent2"/>
              </a:solidFill>
            </a:rPr>
            <a:t>YES</a:t>
          </a:r>
        </a:p>
      </xdr:txBody>
    </xdr:sp>
    <xdr:clientData/>
  </xdr:twoCellAnchor>
  <xdr:twoCellAnchor>
    <xdr:from>
      <xdr:col>8</xdr:col>
      <xdr:colOff>596238</xdr:colOff>
      <xdr:row>25</xdr:row>
      <xdr:rowOff>39694</xdr:rowOff>
    </xdr:from>
    <xdr:to>
      <xdr:col>11</xdr:col>
      <xdr:colOff>5031</xdr:colOff>
      <xdr:row>26</xdr:row>
      <xdr:rowOff>164504</xdr:rowOff>
    </xdr:to>
    <xdr:sp macro="" textlink="">
      <xdr:nvSpPr>
        <xdr:cNvPr id="19" name="Arrow: Right 18">
          <a:extLst>
            <a:ext uri="{FF2B5EF4-FFF2-40B4-BE49-F238E27FC236}">
              <a16:creationId xmlns:a16="http://schemas.microsoft.com/office/drawing/2014/main" id="{D1A64BB5-D274-40CB-8B05-EA5ECF82AA97}"/>
            </a:ext>
          </a:extLst>
        </xdr:cNvPr>
        <xdr:cNvSpPr/>
      </xdr:nvSpPr>
      <xdr:spPr>
        <a:xfrm rot="10800000">
          <a:off x="4183312" y="3849694"/>
          <a:ext cx="1232730" cy="315310"/>
        </a:xfrm>
        <a:prstGeom prst="rightArrow">
          <a:avLst>
            <a:gd name="adj1" fmla="val 32003"/>
            <a:gd name="adj2" fmla="val 50000"/>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555323</xdr:colOff>
      <xdr:row>19</xdr:row>
      <xdr:rowOff>123264</xdr:rowOff>
    </xdr:from>
    <xdr:to>
      <xdr:col>11</xdr:col>
      <xdr:colOff>2860</xdr:colOff>
      <xdr:row>24</xdr:row>
      <xdr:rowOff>112058</xdr:rowOff>
    </xdr:to>
    <xdr:sp macro="" textlink="">
      <xdr:nvSpPr>
        <xdr:cNvPr id="22" name="Arrow: Bent 21">
          <a:extLst>
            <a:ext uri="{FF2B5EF4-FFF2-40B4-BE49-F238E27FC236}">
              <a16:creationId xmlns:a16="http://schemas.microsoft.com/office/drawing/2014/main" id="{0A8C82BA-C691-46C1-A43D-7A0ECEC5E510}"/>
            </a:ext>
          </a:extLst>
        </xdr:cNvPr>
        <xdr:cNvSpPr/>
      </xdr:nvSpPr>
      <xdr:spPr>
        <a:xfrm rot="10800000" flipH="1">
          <a:off x="2303441" y="2801470"/>
          <a:ext cx="3078243" cy="941294"/>
        </a:xfrm>
        <a:prstGeom prst="bentArrow">
          <a:avLst>
            <a:gd name="adj1" fmla="val 11231"/>
            <a:gd name="adj2" fmla="val 20727"/>
            <a:gd name="adj3" fmla="val 17680"/>
            <a:gd name="adj4" fmla="val 45636"/>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twoCellAnchor>
    <xdr:from>
      <xdr:col>5</xdr:col>
      <xdr:colOff>300506</xdr:colOff>
      <xdr:row>20</xdr:row>
      <xdr:rowOff>122546</xdr:rowOff>
    </xdr:from>
    <xdr:to>
      <xdr:col>6</xdr:col>
      <xdr:colOff>271932</xdr:colOff>
      <xdr:row>22</xdr:row>
      <xdr:rowOff>36821</xdr:rowOff>
    </xdr:to>
    <xdr:sp macro="" textlink="">
      <xdr:nvSpPr>
        <xdr:cNvPr id="23" name="Rectangle 22">
          <a:extLst>
            <a:ext uri="{FF2B5EF4-FFF2-40B4-BE49-F238E27FC236}">
              <a16:creationId xmlns:a16="http://schemas.microsoft.com/office/drawing/2014/main" id="{1965EF09-2582-418E-851D-39B2F2BA17C6}"/>
            </a:ext>
          </a:extLst>
        </xdr:cNvPr>
        <xdr:cNvSpPr/>
      </xdr:nvSpPr>
      <xdr:spPr>
        <a:xfrm>
          <a:off x="2074127" y="2980046"/>
          <a:ext cx="582339" cy="295275"/>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solidFill>
                <a:schemeClr val="accent2"/>
              </a:solidFill>
            </a:rPr>
            <a:t>YES</a:t>
          </a:r>
        </a:p>
      </xdr:txBody>
    </xdr:sp>
    <xdr:clientData/>
  </xdr:twoCellAnchor>
  <xdr:twoCellAnchor>
    <xdr:from>
      <xdr:col>9</xdr:col>
      <xdr:colOff>14780</xdr:colOff>
      <xdr:row>17</xdr:row>
      <xdr:rowOff>91965</xdr:rowOff>
    </xdr:from>
    <xdr:to>
      <xdr:col>13</xdr:col>
      <xdr:colOff>3524</xdr:colOff>
      <xdr:row>18</xdr:row>
      <xdr:rowOff>124811</xdr:rowOff>
    </xdr:to>
    <xdr:sp macro="" textlink="">
      <xdr:nvSpPr>
        <xdr:cNvPr id="24" name="Arrow: Right 23">
          <a:extLst>
            <a:ext uri="{FF2B5EF4-FFF2-40B4-BE49-F238E27FC236}">
              <a16:creationId xmlns:a16="http://schemas.microsoft.com/office/drawing/2014/main" id="{5A0D9878-EAE5-4CA7-A2B5-B12624854D56}"/>
            </a:ext>
          </a:extLst>
        </xdr:cNvPr>
        <xdr:cNvSpPr/>
      </xdr:nvSpPr>
      <xdr:spPr>
        <a:xfrm>
          <a:off x="4232056" y="2377965"/>
          <a:ext cx="2432399" cy="223346"/>
        </a:xfrm>
        <a:prstGeom prst="rightArrow">
          <a:avLst>
            <a:gd name="adj1" fmla="val 50000"/>
            <a:gd name="adj2" fmla="val 64705"/>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333375</xdr:colOff>
      <xdr:row>30</xdr:row>
      <xdr:rowOff>165301</xdr:rowOff>
    </xdr:from>
    <xdr:to>
      <xdr:col>8</xdr:col>
      <xdr:colOff>579706</xdr:colOff>
      <xdr:row>34</xdr:row>
      <xdr:rowOff>29766</xdr:rowOff>
    </xdr:to>
    <xdr:sp macro="" textlink="">
      <xdr:nvSpPr>
        <xdr:cNvPr id="25" name="Rectangle: Rounded Corners 24">
          <a:extLst>
            <a:ext uri="{FF2B5EF4-FFF2-40B4-BE49-F238E27FC236}">
              <a16:creationId xmlns:a16="http://schemas.microsoft.com/office/drawing/2014/main" id="{A2D39A25-0796-48A1-994B-4C3CAE58B48F}"/>
            </a:ext>
          </a:extLst>
        </xdr:cNvPr>
        <xdr:cNvSpPr/>
      </xdr:nvSpPr>
      <xdr:spPr>
        <a:xfrm>
          <a:off x="869156" y="4939707"/>
          <a:ext cx="3282425" cy="626465"/>
        </a:xfrm>
        <a:prstGeom prst="roundRect">
          <a:avLst/>
        </a:prstGeom>
        <a:noFill/>
        <a:ln w="381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GB" sz="1400" b="1">
              <a:solidFill>
                <a:sysClr val="windowText" lastClr="000000"/>
              </a:solidFill>
            </a:rPr>
            <a:t>Q</a:t>
          </a:r>
          <a:r>
            <a:rPr lang="en-GB" sz="1400" b="1" baseline="0">
              <a:solidFill>
                <a:sysClr val="windowText" lastClr="000000"/>
              </a:solidFill>
            </a:rPr>
            <a:t> 5: Does any part of the existing land use drain to the Solent catchment?</a:t>
          </a:r>
          <a:endParaRPr lang="en-GB" sz="1400" b="1"/>
        </a:p>
      </xdr:txBody>
    </xdr:sp>
    <xdr:clientData/>
  </xdr:twoCellAnchor>
  <xdr:twoCellAnchor>
    <xdr:from>
      <xdr:col>8</xdr:col>
      <xdr:colOff>602807</xdr:colOff>
      <xdr:row>31</xdr:row>
      <xdr:rowOff>131380</xdr:rowOff>
    </xdr:from>
    <xdr:to>
      <xdr:col>11</xdr:col>
      <xdr:colOff>11600</xdr:colOff>
      <xdr:row>33</xdr:row>
      <xdr:rowOff>65690</xdr:rowOff>
    </xdr:to>
    <xdr:sp macro="" textlink="">
      <xdr:nvSpPr>
        <xdr:cNvPr id="27" name="Arrow: Right 26">
          <a:extLst>
            <a:ext uri="{FF2B5EF4-FFF2-40B4-BE49-F238E27FC236}">
              <a16:creationId xmlns:a16="http://schemas.microsoft.com/office/drawing/2014/main" id="{2642B7E0-B052-4826-A57C-C0FF2F08BDB6}"/>
            </a:ext>
          </a:extLst>
        </xdr:cNvPr>
        <xdr:cNvSpPr/>
      </xdr:nvSpPr>
      <xdr:spPr>
        <a:xfrm>
          <a:off x="4189881" y="5084380"/>
          <a:ext cx="1232730" cy="315310"/>
        </a:xfrm>
        <a:prstGeom prst="rightArrow">
          <a:avLst>
            <a:gd name="adj1" fmla="val 32003"/>
            <a:gd name="adj2" fmla="val 50000"/>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310645</xdr:colOff>
      <xdr:row>31</xdr:row>
      <xdr:rowOff>151403</xdr:rowOff>
    </xdr:from>
    <xdr:to>
      <xdr:col>10</xdr:col>
      <xdr:colOff>282070</xdr:colOff>
      <xdr:row>33</xdr:row>
      <xdr:rowOff>65678</xdr:rowOff>
    </xdr:to>
    <xdr:sp macro="" textlink="">
      <xdr:nvSpPr>
        <xdr:cNvPr id="28" name="Rectangle 27">
          <a:extLst>
            <a:ext uri="{FF2B5EF4-FFF2-40B4-BE49-F238E27FC236}">
              <a16:creationId xmlns:a16="http://schemas.microsoft.com/office/drawing/2014/main" id="{0D81D605-6354-4DC6-A0D1-CE2F8CF1578D}"/>
            </a:ext>
          </a:extLst>
        </xdr:cNvPr>
        <xdr:cNvSpPr/>
      </xdr:nvSpPr>
      <xdr:spPr>
        <a:xfrm>
          <a:off x="4505698" y="5104403"/>
          <a:ext cx="579404" cy="295275"/>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solidFill>
                <a:schemeClr val="accent2"/>
              </a:solidFill>
            </a:rPr>
            <a:t>YES</a:t>
          </a:r>
        </a:p>
      </xdr:txBody>
    </xdr:sp>
    <xdr:clientData/>
  </xdr:twoCellAnchor>
  <xdr:twoCellAnchor>
    <xdr:from>
      <xdr:col>7</xdr:col>
      <xdr:colOff>451622</xdr:colOff>
      <xdr:row>27</xdr:row>
      <xdr:rowOff>43547</xdr:rowOff>
    </xdr:from>
    <xdr:to>
      <xdr:col>8</xdr:col>
      <xdr:colOff>156018</xdr:colOff>
      <xdr:row>30</xdr:row>
      <xdr:rowOff>137815</xdr:rowOff>
    </xdr:to>
    <xdr:sp macro="" textlink="">
      <xdr:nvSpPr>
        <xdr:cNvPr id="30" name="Arrow: Right 29">
          <a:extLst>
            <a:ext uri="{FF2B5EF4-FFF2-40B4-BE49-F238E27FC236}">
              <a16:creationId xmlns:a16="http://schemas.microsoft.com/office/drawing/2014/main" id="{E8FDBC50-48FD-44B9-B215-36FAF603296B}"/>
            </a:ext>
          </a:extLst>
        </xdr:cNvPr>
        <xdr:cNvSpPr/>
      </xdr:nvSpPr>
      <xdr:spPr>
        <a:xfrm rot="5400000">
          <a:off x="3252979" y="4410433"/>
          <a:ext cx="665768" cy="313996"/>
        </a:xfrm>
        <a:prstGeom prst="rightArrow">
          <a:avLst>
            <a:gd name="adj1" fmla="val 39619"/>
            <a:gd name="adj2" fmla="val 50000"/>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xdr:col>
      <xdr:colOff>317268</xdr:colOff>
      <xdr:row>27</xdr:row>
      <xdr:rowOff>174949</xdr:rowOff>
    </xdr:from>
    <xdr:to>
      <xdr:col>8</xdr:col>
      <xdr:colOff>288693</xdr:colOff>
      <xdr:row>29</xdr:row>
      <xdr:rowOff>56379</xdr:rowOff>
    </xdr:to>
    <xdr:sp macro="" textlink="">
      <xdr:nvSpPr>
        <xdr:cNvPr id="29" name="Rectangle 28">
          <a:extLst>
            <a:ext uri="{FF2B5EF4-FFF2-40B4-BE49-F238E27FC236}">
              <a16:creationId xmlns:a16="http://schemas.microsoft.com/office/drawing/2014/main" id="{9FFB11E4-986C-4C13-8D30-48DD837F100E}"/>
            </a:ext>
          </a:extLst>
        </xdr:cNvPr>
        <xdr:cNvSpPr/>
      </xdr:nvSpPr>
      <xdr:spPr>
        <a:xfrm>
          <a:off x="3294511" y="4365949"/>
          <a:ext cx="581025" cy="26243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solidFill>
                <a:schemeClr val="accent2"/>
              </a:solidFill>
            </a:rPr>
            <a:t>YES</a:t>
          </a:r>
        </a:p>
      </xdr:txBody>
    </xdr:sp>
    <xdr:clientData/>
  </xdr:twoCellAnchor>
  <xdr:twoCellAnchor>
    <xdr:from>
      <xdr:col>6</xdr:col>
      <xdr:colOff>22412</xdr:colOff>
      <xdr:row>34</xdr:row>
      <xdr:rowOff>17858</xdr:rowOff>
    </xdr:from>
    <xdr:to>
      <xdr:col>10</xdr:col>
      <xdr:colOff>592184</xdr:colOff>
      <xdr:row>48</xdr:row>
      <xdr:rowOff>5445</xdr:rowOff>
    </xdr:to>
    <xdr:sp macro="" textlink="">
      <xdr:nvSpPr>
        <xdr:cNvPr id="36" name="Arrow: Bent 35">
          <a:extLst>
            <a:ext uri="{FF2B5EF4-FFF2-40B4-BE49-F238E27FC236}">
              <a16:creationId xmlns:a16="http://schemas.microsoft.com/office/drawing/2014/main" id="{CCBDEAE3-D39F-4215-88A2-60C94E1439B0}"/>
            </a:ext>
          </a:extLst>
        </xdr:cNvPr>
        <xdr:cNvSpPr/>
      </xdr:nvSpPr>
      <xdr:spPr>
        <a:xfrm rot="10800000" flipH="1">
          <a:off x="2375647" y="5553564"/>
          <a:ext cx="2990243" cy="2654587"/>
        </a:xfrm>
        <a:prstGeom prst="bentArrow">
          <a:avLst>
            <a:gd name="adj1" fmla="val 4329"/>
            <a:gd name="adj2" fmla="val 8543"/>
            <a:gd name="adj3" fmla="val 10649"/>
            <a:gd name="adj4" fmla="val 49770"/>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twoCellAnchor>
    <xdr:from>
      <xdr:col>3</xdr:col>
      <xdr:colOff>11906</xdr:colOff>
      <xdr:row>27</xdr:row>
      <xdr:rowOff>53578</xdr:rowOff>
    </xdr:from>
    <xdr:to>
      <xdr:col>10</xdr:col>
      <xdr:colOff>594701</xdr:colOff>
      <xdr:row>51</xdr:row>
      <xdr:rowOff>162128</xdr:rowOff>
    </xdr:to>
    <xdr:sp macro="" textlink="">
      <xdr:nvSpPr>
        <xdr:cNvPr id="37" name="Arrow: Bent 36">
          <a:extLst>
            <a:ext uri="{FF2B5EF4-FFF2-40B4-BE49-F238E27FC236}">
              <a16:creationId xmlns:a16="http://schemas.microsoft.com/office/drawing/2014/main" id="{20CADE1E-4786-4A2B-9E2B-A946661324C6}"/>
            </a:ext>
          </a:extLst>
        </xdr:cNvPr>
        <xdr:cNvSpPr/>
      </xdr:nvSpPr>
      <xdr:spPr>
        <a:xfrm rot="10800000" flipH="1">
          <a:off x="547687" y="4256484"/>
          <a:ext cx="4833327" cy="4680550"/>
        </a:xfrm>
        <a:prstGeom prst="bentArrow">
          <a:avLst>
            <a:gd name="adj1" fmla="val 1885"/>
            <a:gd name="adj2" fmla="val 4801"/>
            <a:gd name="adj3" fmla="val 5937"/>
            <a:gd name="adj4" fmla="val 29709"/>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twoCellAnchor>
    <xdr:from>
      <xdr:col>9</xdr:col>
      <xdr:colOff>316061</xdr:colOff>
      <xdr:row>17</xdr:row>
      <xdr:rowOff>52177</xdr:rowOff>
    </xdr:from>
    <xdr:to>
      <xdr:col>10</xdr:col>
      <xdr:colOff>287486</xdr:colOff>
      <xdr:row>18</xdr:row>
      <xdr:rowOff>156952</xdr:rowOff>
    </xdr:to>
    <xdr:sp macro="" textlink="">
      <xdr:nvSpPr>
        <xdr:cNvPr id="20" name="Rectangle 19">
          <a:extLst>
            <a:ext uri="{FF2B5EF4-FFF2-40B4-BE49-F238E27FC236}">
              <a16:creationId xmlns:a16="http://schemas.microsoft.com/office/drawing/2014/main" id="{2D7F50C6-6024-4848-99E8-1E6347BFC824}"/>
            </a:ext>
          </a:extLst>
        </xdr:cNvPr>
        <xdr:cNvSpPr/>
      </xdr:nvSpPr>
      <xdr:spPr>
        <a:xfrm>
          <a:off x="4533337" y="2338177"/>
          <a:ext cx="582339" cy="295275"/>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solidFill>
                <a:schemeClr val="accent2"/>
              </a:solidFill>
            </a:rPr>
            <a:t>NO</a:t>
          </a:r>
        </a:p>
      </xdr:txBody>
    </xdr:sp>
    <xdr:clientData/>
  </xdr:twoCellAnchor>
  <xdr:twoCellAnchor>
    <xdr:from>
      <xdr:col>5</xdr:col>
      <xdr:colOff>389722</xdr:colOff>
      <xdr:row>34</xdr:row>
      <xdr:rowOff>188649</xdr:rowOff>
    </xdr:from>
    <xdr:to>
      <xdr:col>6</xdr:col>
      <xdr:colOff>361148</xdr:colOff>
      <xdr:row>36</xdr:row>
      <xdr:rowOff>102924</xdr:rowOff>
    </xdr:to>
    <xdr:sp macro="" textlink="">
      <xdr:nvSpPr>
        <xdr:cNvPr id="38" name="Rectangle 37">
          <a:extLst>
            <a:ext uri="{FF2B5EF4-FFF2-40B4-BE49-F238E27FC236}">
              <a16:creationId xmlns:a16="http://schemas.microsoft.com/office/drawing/2014/main" id="{764F06A4-A040-4065-8F81-90A00C631325}"/>
            </a:ext>
          </a:extLst>
        </xdr:cNvPr>
        <xdr:cNvSpPr/>
      </xdr:nvSpPr>
      <xdr:spPr>
        <a:xfrm>
          <a:off x="2137840" y="5724355"/>
          <a:ext cx="576543" cy="295275"/>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solidFill>
                <a:schemeClr val="accent2"/>
              </a:solidFill>
            </a:rPr>
            <a:t>NO</a:t>
          </a:r>
        </a:p>
      </xdr:txBody>
    </xdr:sp>
    <xdr:clientData/>
  </xdr:twoCellAnchor>
  <xdr:twoCellAnchor>
    <xdr:from>
      <xdr:col>1</xdr:col>
      <xdr:colOff>121601</xdr:colOff>
      <xdr:row>27</xdr:row>
      <xdr:rowOff>179948</xdr:rowOff>
    </xdr:from>
    <xdr:to>
      <xdr:col>3</xdr:col>
      <xdr:colOff>343058</xdr:colOff>
      <xdr:row>29</xdr:row>
      <xdr:rowOff>94223</xdr:rowOff>
    </xdr:to>
    <xdr:sp macro="" textlink="">
      <xdr:nvSpPr>
        <xdr:cNvPr id="39" name="Rectangle 38">
          <a:extLst>
            <a:ext uri="{FF2B5EF4-FFF2-40B4-BE49-F238E27FC236}">
              <a16:creationId xmlns:a16="http://schemas.microsoft.com/office/drawing/2014/main" id="{5DD0732E-E40D-4BBD-9B08-7D08A2EFDD02}"/>
            </a:ext>
          </a:extLst>
        </xdr:cNvPr>
        <xdr:cNvSpPr/>
      </xdr:nvSpPr>
      <xdr:spPr>
        <a:xfrm>
          <a:off x="300195" y="4382854"/>
          <a:ext cx="578644" cy="295275"/>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solidFill>
                <a:schemeClr val="accent2"/>
              </a:solidFill>
            </a:rPr>
            <a:t>NO</a:t>
          </a:r>
        </a:p>
      </xdr:txBody>
    </xdr:sp>
    <xdr:clientData/>
  </xdr:twoCellAnchor>
  <xdr:twoCellAnchor>
    <xdr:from>
      <xdr:col>7</xdr:col>
      <xdr:colOff>83767</xdr:colOff>
      <xdr:row>55</xdr:row>
      <xdr:rowOff>17727</xdr:rowOff>
    </xdr:from>
    <xdr:to>
      <xdr:col>13</xdr:col>
      <xdr:colOff>78440</xdr:colOff>
      <xdr:row>58</xdr:row>
      <xdr:rowOff>44584</xdr:rowOff>
    </xdr:to>
    <xdr:sp macro="" textlink="">
      <xdr:nvSpPr>
        <xdr:cNvPr id="45" name="Rectangle: Rounded Corners 44">
          <a:extLst>
            <a:ext uri="{FF2B5EF4-FFF2-40B4-BE49-F238E27FC236}">
              <a16:creationId xmlns:a16="http://schemas.microsoft.com/office/drawing/2014/main" id="{B30466F6-62D1-4CE2-868D-E32A6BA99818}"/>
            </a:ext>
          </a:extLst>
        </xdr:cNvPr>
        <xdr:cNvSpPr/>
      </xdr:nvSpPr>
      <xdr:spPr>
        <a:xfrm>
          <a:off x="3042120" y="9553933"/>
          <a:ext cx="3625379" cy="598357"/>
        </a:xfrm>
        <a:prstGeom prst="roundRect">
          <a:avLst/>
        </a:prstGeom>
        <a:noFill/>
        <a:ln w="381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GB" sz="1400" b="1">
              <a:solidFill>
                <a:sysClr val="windowText" lastClr="000000"/>
              </a:solidFill>
            </a:rPr>
            <a:t>Q</a:t>
          </a:r>
          <a:r>
            <a:rPr lang="en-GB" sz="1400" b="1" baseline="0">
              <a:solidFill>
                <a:sysClr val="windowText" lastClr="000000"/>
              </a:solidFill>
            </a:rPr>
            <a:t> 6: Does the development result in a net increase of nitrogen to the Solent catchment?</a:t>
          </a:r>
          <a:endParaRPr lang="en-GB" sz="1400" b="1"/>
        </a:p>
      </xdr:txBody>
    </xdr:sp>
    <xdr:clientData/>
  </xdr:twoCellAnchor>
  <xdr:twoCellAnchor>
    <xdr:from>
      <xdr:col>11</xdr:col>
      <xdr:colOff>560885</xdr:colOff>
      <xdr:row>51</xdr:row>
      <xdr:rowOff>178557</xdr:rowOff>
    </xdr:from>
    <xdr:to>
      <xdr:col>12</xdr:col>
      <xdr:colOff>265281</xdr:colOff>
      <xdr:row>54</xdr:row>
      <xdr:rowOff>174287</xdr:rowOff>
    </xdr:to>
    <xdr:sp macro="" textlink="">
      <xdr:nvSpPr>
        <xdr:cNvPr id="46" name="Arrow: Right 45">
          <a:extLst>
            <a:ext uri="{FF2B5EF4-FFF2-40B4-BE49-F238E27FC236}">
              <a16:creationId xmlns:a16="http://schemas.microsoft.com/office/drawing/2014/main" id="{452F6788-39A9-4745-A604-9622F820B39D}"/>
            </a:ext>
          </a:extLst>
        </xdr:cNvPr>
        <xdr:cNvSpPr/>
      </xdr:nvSpPr>
      <xdr:spPr>
        <a:xfrm rot="5400000">
          <a:off x="5844468" y="9068985"/>
          <a:ext cx="567230" cy="312374"/>
        </a:xfrm>
        <a:prstGeom prst="right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2943</xdr:colOff>
      <xdr:row>62</xdr:row>
      <xdr:rowOff>97675</xdr:rowOff>
    </xdr:from>
    <xdr:to>
      <xdr:col>9</xdr:col>
      <xdr:colOff>89647</xdr:colOff>
      <xdr:row>65</xdr:row>
      <xdr:rowOff>175846</xdr:rowOff>
    </xdr:to>
    <xdr:sp macro="" textlink="">
      <xdr:nvSpPr>
        <xdr:cNvPr id="47" name="Rectangle: Rounded Corners 46">
          <a:extLst>
            <a:ext uri="{FF2B5EF4-FFF2-40B4-BE49-F238E27FC236}">
              <a16:creationId xmlns:a16="http://schemas.microsoft.com/office/drawing/2014/main" id="{4CD22626-0BC7-4C44-A84E-94A472697422}"/>
            </a:ext>
          </a:extLst>
        </xdr:cNvPr>
        <xdr:cNvSpPr/>
      </xdr:nvSpPr>
      <xdr:spPr>
        <a:xfrm>
          <a:off x="540825" y="10967381"/>
          <a:ext cx="3717410" cy="649671"/>
        </a:xfrm>
        <a:prstGeom prst="roundRect">
          <a:avLst/>
        </a:prstGeom>
        <a:solidFill>
          <a:schemeClr val="accent6"/>
        </a:solidFill>
        <a:ln w="3810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t>Development will not generate additional Nitrogen - mitigation is not required</a:t>
          </a:r>
        </a:p>
      </xdr:txBody>
    </xdr:sp>
    <xdr:clientData/>
  </xdr:twoCellAnchor>
  <xdr:twoCellAnchor>
    <xdr:from>
      <xdr:col>10</xdr:col>
      <xdr:colOff>414618</xdr:colOff>
      <xdr:row>62</xdr:row>
      <xdr:rowOff>77430</xdr:rowOff>
    </xdr:from>
    <xdr:to>
      <xdr:col>16</xdr:col>
      <xdr:colOff>583980</xdr:colOff>
      <xdr:row>65</xdr:row>
      <xdr:rowOff>168519</xdr:rowOff>
    </xdr:to>
    <xdr:sp macro="" textlink="">
      <xdr:nvSpPr>
        <xdr:cNvPr id="48" name="Rectangle: Rounded Corners 47">
          <a:extLst>
            <a:ext uri="{FF2B5EF4-FFF2-40B4-BE49-F238E27FC236}">
              <a16:creationId xmlns:a16="http://schemas.microsoft.com/office/drawing/2014/main" id="{5E7D6500-B9AE-47D0-B402-2A2101AB8DBC}"/>
            </a:ext>
          </a:extLst>
        </xdr:cNvPr>
        <xdr:cNvSpPr/>
      </xdr:nvSpPr>
      <xdr:spPr>
        <a:xfrm>
          <a:off x="5188324" y="10947136"/>
          <a:ext cx="3800068" cy="662589"/>
        </a:xfrm>
        <a:prstGeom prst="roundRect">
          <a:avLst/>
        </a:prstGeom>
        <a:solidFill>
          <a:srgbClr val="FF0066"/>
        </a:solidFill>
        <a:ln w="3810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GB" sz="1400" b="1"/>
            <a:t>Development will generate additional Nitrogen - mitigation is required</a:t>
          </a:r>
        </a:p>
      </xdr:txBody>
    </xdr:sp>
    <xdr:clientData/>
  </xdr:twoCellAnchor>
  <xdr:twoCellAnchor>
    <xdr:from>
      <xdr:col>7</xdr:col>
      <xdr:colOff>467353</xdr:colOff>
      <xdr:row>58</xdr:row>
      <xdr:rowOff>70541</xdr:rowOff>
    </xdr:from>
    <xdr:to>
      <xdr:col>8</xdr:col>
      <xdr:colOff>171750</xdr:colOff>
      <xdr:row>62</xdr:row>
      <xdr:rowOff>51733</xdr:rowOff>
    </xdr:to>
    <xdr:sp macro="" textlink="">
      <xdr:nvSpPr>
        <xdr:cNvPr id="49" name="Arrow: Right 48">
          <a:extLst>
            <a:ext uri="{FF2B5EF4-FFF2-40B4-BE49-F238E27FC236}">
              <a16:creationId xmlns:a16="http://schemas.microsoft.com/office/drawing/2014/main" id="{539DFF4B-498C-462D-B6C3-211B39B5C6C5}"/>
            </a:ext>
          </a:extLst>
        </xdr:cNvPr>
        <xdr:cNvSpPr/>
      </xdr:nvSpPr>
      <xdr:spPr>
        <a:xfrm rot="5400000">
          <a:off x="3231041" y="10382449"/>
          <a:ext cx="743192" cy="312375"/>
        </a:xfrm>
        <a:prstGeom prst="right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555123</xdr:colOff>
      <xdr:row>58</xdr:row>
      <xdr:rowOff>69445</xdr:rowOff>
    </xdr:from>
    <xdr:to>
      <xdr:col>12</xdr:col>
      <xdr:colOff>259519</xdr:colOff>
      <xdr:row>62</xdr:row>
      <xdr:rowOff>46128</xdr:rowOff>
    </xdr:to>
    <xdr:sp macro="" textlink="">
      <xdr:nvSpPr>
        <xdr:cNvPr id="50" name="Arrow: Right 49">
          <a:extLst>
            <a:ext uri="{FF2B5EF4-FFF2-40B4-BE49-F238E27FC236}">
              <a16:creationId xmlns:a16="http://schemas.microsoft.com/office/drawing/2014/main" id="{5A8FCCB9-4CD7-4E7E-B7E2-74993BACCBF1}"/>
            </a:ext>
          </a:extLst>
        </xdr:cNvPr>
        <xdr:cNvSpPr/>
      </xdr:nvSpPr>
      <xdr:spPr>
        <a:xfrm rot="5400000">
          <a:off x="5752979" y="10379100"/>
          <a:ext cx="738683" cy="312374"/>
        </a:xfrm>
        <a:prstGeom prst="right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428083</xdr:colOff>
      <xdr:row>59</xdr:row>
      <xdr:rowOff>47768</xdr:rowOff>
    </xdr:from>
    <xdr:to>
      <xdr:col>12</xdr:col>
      <xdr:colOff>399508</xdr:colOff>
      <xdr:row>60</xdr:row>
      <xdr:rowOff>152543</xdr:rowOff>
    </xdr:to>
    <xdr:sp macro="" textlink="">
      <xdr:nvSpPr>
        <xdr:cNvPr id="51" name="Rectangle 50">
          <a:extLst>
            <a:ext uri="{FF2B5EF4-FFF2-40B4-BE49-F238E27FC236}">
              <a16:creationId xmlns:a16="http://schemas.microsoft.com/office/drawing/2014/main" id="{8AE7A391-5511-49FC-9D7F-922A4557558C}"/>
            </a:ext>
          </a:extLst>
        </xdr:cNvPr>
        <xdr:cNvSpPr/>
      </xdr:nvSpPr>
      <xdr:spPr>
        <a:xfrm>
          <a:off x="5839094" y="10334768"/>
          <a:ext cx="579403" cy="295275"/>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solidFill>
                <a:schemeClr val="accent2"/>
              </a:solidFill>
            </a:rPr>
            <a:t>YES</a:t>
          </a:r>
        </a:p>
      </xdr:txBody>
    </xdr:sp>
    <xdr:clientData/>
  </xdr:twoCellAnchor>
  <xdr:twoCellAnchor>
    <xdr:from>
      <xdr:col>7</xdr:col>
      <xdr:colOff>332287</xdr:colOff>
      <xdr:row>59</xdr:row>
      <xdr:rowOff>44405</xdr:rowOff>
    </xdr:from>
    <xdr:to>
      <xdr:col>8</xdr:col>
      <xdr:colOff>303713</xdr:colOff>
      <xdr:row>60</xdr:row>
      <xdr:rowOff>149180</xdr:rowOff>
    </xdr:to>
    <xdr:sp macro="" textlink="">
      <xdr:nvSpPr>
        <xdr:cNvPr id="52" name="Rectangle 51">
          <a:extLst>
            <a:ext uri="{FF2B5EF4-FFF2-40B4-BE49-F238E27FC236}">
              <a16:creationId xmlns:a16="http://schemas.microsoft.com/office/drawing/2014/main" id="{701E88E4-017B-405F-9A5A-E5F5914BA375}"/>
            </a:ext>
          </a:extLst>
        </xdr:cNvPr>
        <xdr:cNvSpPr/>
      </xdr:nvSpPr>
      <xdr:spPr>
        <a:xfrm>
          <a:off x="3311383" y="10331405"/>
          <a:ext cx="579404" cy="295275"/>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solidFill>
                <a:schemeClr val="accent2"/>
              </a:solidFill>
            </a:rPr>
            <a:t>NO</a:t>
          </a:r>
        </a:p>
      </xdr:txBody>
    </xdr:sp>
    <xdr:clientData/>
  </xdr:twoCellAnchor>
  <xdr:twoCellAnchor>
    <xdr:from>
      <xdr:col>11</xdr:col>
      <xdr:colOff>27394</xdr:colOff>
      <xdr:row>30</xdr:row>
      <xdr:rowOff>25416</xdr:rowOff>
    </xdr:from>
    <xdr:to>
      <xdr:col>16</xdr:col>
      <xdr:colOff>579844</xdr:colOff>
      <xdr:row>35</xdr:row>
      <xdr:rowOff>152400</xdr:rowOff>
    </xdr:to>
    <xdr:sp macro="" textlink="">
      <xdr:nvSpPr>
        <xdr:cNvPr id="53" name="Rectangle: Rounded Corners 52">
          <a:extLst>
            <a:ext uri="{FF2B5EF4-FFF2-40B4-BE49-F238E27FC236}">
              <a16:creationId xmlns:a16="http://schemas.microsoft.com/office/drawing/2014/main" id="{AC74A8B9-671C-47C7-843A-2FCB9B927160}"/>
            </a:ext>
          </a:extLst>
        </xdr:cNvPr>
        <xdr:cNvSpPr/>
      </xdr:nvSpPr>
      <xdr:spPr>
        <a:xfrm>
          <a:off x="5438405" y="4787916"/>
          <a:ext cx="3592343" cy="1079484"/>
        </a:xfrm>
        <a:prstGeom prst="roundRect">
          <a:avLst/>
        </a:prstGeom>
        <a:solidFill>
          <a:schemeClr val="accent1"/>
        </a:solid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GB" sz="1400" b="1"/>
        </a:p>
      </xdr:txBody>
    </xdr:sp>
    <xdr:clientData/>
  </xdr:twoCellAnchor>
  <xdr:twoCellAnchor>
    <xdr:from>
      <xdr:col>13</xdr:col>
      <xdr:colOff>65054</xdr:colOff>
      <xdr:row>30</xdr:row>
      <xdr:rowOff>40041</xdr:rowOff>
    </xdr:from>
    <xdr:to>
      <xdr:col>16</xdr:col>
      <xdr:colOff>501582</xdr:colOff>
      <xdr:row>35</xdr:row>
      <xdr:rowOff>112059</xdr:rowOff>
    </xdr:to>
    <xdr:sp macro="" textlink="">
      <xdr:nvSpPr>
        <xdr:cNvPr id="11" name="Rectangle 10">
          <a:extLst>
            <a:ext uri="{FF2B5EF4-FFF2-40B4-BE49-F238E27FC236}">
              <a16:creationId xmlns:a16="http://schemas.microsoft.com/office/drawing/2014/main" id="{812EEE2E-8A25-40B0-A3CC-3EEBAA18C02A}"/>
            </a:ext>
          </a:extLst>
        </xdr:cNvPr>
        <xdr:cNvSpPr/>
      </xdr:nvSpPr>
      <xdr:spPr>
        <a:xfrm>
          <a:off x="6654113" y="4813747"/>
          <a:ext cx="2251881" cy="1024518"/>
        </a:xfrm>
        <a:prstGeom prst="rect">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400"/>
            <a:t>Calculate existing (pre-development) nitrogen from the current land use of the development site</a:t>
          </a:r>
        </a:p>
      </xdr:txBody>
    </xdr:sp>
    <xdr:clientData/>
  </xdr:twoCellAnchor>
  <xdr:twoCellAnchor>
    <xdr:from>
      <xdr:col>11</xdr:col>
      <xdr:colOff>192931</xdr:colOff>
      <xdr:row>30</xdr:row>
      <xdr:rowOff>121146</xdr:rowOff>
    </xdr:from>
    <xdr:to>
      <xdr:col>12</xdr:col>
      <xdr:colOff>592981</xdr:colOff>
      <xdr:row>33</xdr:row>
      <xdr:rowOff>172384</xdr:rowOff>
    </xdr:to>
    <xdr:sp macro="" textlink="">
      <xdr:nvSpPr>
        <xdr:cNvPr id="54" name="Rectangle 53">
          <a:extLst>
            <a:ext uri="{FF2B5EF4-FFF2-40B4-BE49-F238E27FC236}">
              <a16:creationId xmlns:a16="http://schemas.microsoft.com/office/drawing/2014/main" id="{15F577DC-A17F-4F6B-9AF3-B094719F69C5}"/>
            </a:ext>
          </a:extLst>
        </xdr:cNvPr>
        <xdr:cNvSpPr/>
      </xdr:nvSpPr>
      <xdr:spPr>
        <a:xfrm>
          <a:off x="5603942" y="4883646"/>
          <a:ext cx="1008028" cy="622738"/>
        </a:xfrm>
        <a:prstGeom prst="rect">
          <a:avLst/>
        </a:prstGeom>
        <a:solidFill>
          <a:schemeClr val="accent4"/>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t>Stage 2</a:t>
          </a:r>
        </a:p>
      </xdr:txBody>
    </xdr:sp>
    <xdr:clientData/>
  </xdr:twoCellAnchor>
  <xdr:twoCellAnchor>
    <xdr:from>
      <xdr:col>11</xdr:col>
      <xdr:colOff>201037</xdr:colOff>
      <xdr:row>33</xdr:row>
      <xdr:rowOff>180769</xdr:rowOff>
    </xdr:from>
    <xdr:to>
      <xdr:col>12</xdr:col>
      <xdr:colOff>587946</xdr:colOff>
      <xdr:row>35</xdr:row>
      <xdr:rowOff>124514</xdr:rowOff>
    </xdr:to>
    <xdr:sp macro="" textlink="">
      <xdr:nvSpPr>
        <xdr:cNvPr id="55" name="Isosceles Triangle 54">
          <a:extLst>
            <a:ext uri="{FF2B5EF4-FFF2-40B4-BE49-F238E27FC236}">
              <a16:creationId xmlns:a16="http://schemas.microsoft.com/office/drawing/2014/main" id="{129AC095-8951-46F5-AA07-977768BE6D11}"/>
            </a:ext>
          </a:extLst>
        </xdr:cNvPr>
        <xdr:cNvSpPr/>
      </xdr:nvSpPr>
      <xdr:spPr>
        <a:xfrm rot="10800000">
          <a:off x="5612048" y="5514769"/>
          <a:ext cx="994887" cy="324745"/>
        </a:xfrm>
        <a:prstGeom prst="triangle">
          <a:avLst>
            <a:gd name="adj" fmla="val 49595"/>
          </a:avLst>
        </a:prstGeom>
        <a:solidFill>
          <a:schemeClr val="accent4"/>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21720</xdr:colOff>
      <xdr:row>38</xdr:row>
      <xdr:rowOff>31901</xdr:rowOff>
    </xdr:from>
    <xdr:to>
      <xdr:col>16</xdr:col>
      <xdr:colOff>574170</xdr:colOff>
      <xdr:row>43</xdr:row>
      <xdr:rowOff>158885</xdr:rowOff>
    </xdr:to>
    <xdr:sp macro="" textlink="">
      <xdr:nvSpPr>
        <xdr:cNvPr id="56" name="Rectangle: Rounded Corners 55">
          <a:extLst>
            <a:ext uri="{FF2B5EF4-FFF2-40B4-BE49-F238E27FC236}">
              <a16:creationId xmlns:a16="http://schemas.microsoft.com/office/drawing/2014/main" id="{E79026B2-8B87-4981-A4C2-D34F6565ED64}"/>
            </a:ext>
          </a:extLst>
        </xdr:cNvPr>
        <xdr:cNvSpPr/>
      </xdr:nvSpPr>
      <xdr:spPr>
        <a:xfrm>
          <a:off x="5432731" y="6318401"/>
          <a:ext cx="3592343" cy="1079484"/>
        </a:xfrm>
        <a:prstGeom prst="roundRect">
          <a:avLst/>
        </a:prstGeom>
        <a:solidFill>
          <a:schemeClr val="accent1"/>
        </a:solid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GB" sz="1400" b="1"/>
        </a:p>
      </xdr:txBody>
    </xdr:sp>
    <xdr:clientData/>
  </xdr:twoCellAnchor>
  <xdr:twoCellAnchor>
    <xdr:from>
      <xdr:col>11</xdr:col>
      <xdr:colOff>552562</xdr:colOff>
      <xdr:row>35</xdr:row>
      <xdr:rowOff>177125</xdr:rowOff>
    </xdr:from>
    <xdr:to>
      <xdr:col>12</xdr:col>
      <xdr:colOff>256958</xdr:colOff>
      <xdr:row>38</xdr:row>
      <xdr:rowOff>12160</xdr:rowOff>
    </xdr:to>
    <xdr:sp macro="" textlink="">
      <xdr:nvSpPr>
        <xdr:cNvPr id="35" name="Arrow: Right 34">
          <a:extLst>
            <a:ext uri="{FF2B5EF4-FFF2-40B4-BE49-F238E27FC236}">
              <a16:creationId xmlns:a16="http://schemas.microsoft.com/office/drawing/2014/main" id="{417DD445-5BFE-40A3-993A-1A7D9FFE33F8}"/>
            </a:ext>
          </a:extLst>
        </xdr:cNvPr>
        <xdr:cNvSpPr/>
      </xdr:nvSpPr>
      <xdr:spPr>
        <a:xfrm rot="5400000">
          <a:off x="5916492" y="5939206"/>
          <a:ext cx="406535" cy="312374"/>
        </a:xfrm>
        <a:prstGeom prst="rightArrow">
          <a:avLst>
            <a:gd name="adj1" fmla="val 42215"/>
            <a:gd name="adj2" fmla="val 50000"/>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43803</xdr:colOff>
      <xdr:row>38</xdr:row>
      <xdr:rowOff>54718</xdr:rowOff>
    </xdr:from>
    <xdr:to>
      <xdr:col>16</xdr:col>
      <xdr:colOff>483266</xdr:colOff>
      <xdr:row>43</xdr:row>
      <xdr:rowOff>111672</xdr:rowOff>
    </xdr:to>
    <xdr:sp macro="" textlink="">
      <xdr:nvSpPr>
        <xdr:cNvPr id="32" name="Rectangle 31">
          <a:extLst>
            <a:ext uri="{FF2B5EF4-FFF2-40B4-BE49-F238E27FC236}">
              <a16:creationId xmlns:a16="http://schemas.microsoft.com/office/drawing/2014/main" id="{4A4B90F5-0593-4824-B301-A18F75DBF2E5}"/>
            </a:ext>
          </a:extLst>
        </xdr:cNvPr>
        <xdr:cNvSpPr/>
      </xdr:nvSpPr>
      <xdr:spPr>
        <a:xfrm>
          <a:off x="6704734" y="6347787"/>
          <a:ext cx="2272204" cy="1009454"/>
        </a:xfrm>
        <a:prstGeom prst="rect">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400"/>
            <a:t>Calculate nitrogen for the future land uses proposed for the development site</a:t>
          </a:r>
        </a:p>
      </xdr:txBody>
    </xdr:sp>
    <xdr:clientData/>
  </xdr:twoCellAnchor>
  <xdr:twoCellAnchor>
    <xdr:from>
      <xdr:col>11</xdr:col>
      <xdr:colOff>199416</xdr:colOff>
      <xdr:row>38</xdr:row>
      <xdr:rowOff>99259</xdr:rowOff>
    </xdr:from>
    <xdr:to>
      <xdr:col>12</xdr:col>
      <xdr:colOff>599466</xdr:colOff>
      <xdr:row>41</xdr:row>
      <xdr:rowOff>150497</xdr:rowOff>
    </xdr:to>
    <xdr:sp macro="" textlink="">
      <xdr:nvSpPr>
        <xdr:cNvPr id="57" name="Rectangle 56">
          <a:extLst>
            <a:ext uri="{FF2B5EF4-FFF2-40B4-BE49-F238E27FC236}">
              <a16:creationId xmlns:a16="http://schemas.microsoft.com/office/drawing/2014/main" id="{BFC2E33B-2CA3-4853-BA8F-80524297F0E6}"/>
            </a:ext>
          </a:extLst>
        </xdr:cNvPr>
        <xdr:cNvSpPr/>
      </xdr:nvSpPr>
      <xdr:spPr>
        <a:xfrm>
          <a:off x="5610427" y="6385759"/>
          <a:ext cx="1008028" cy="622738"/>
        </a:xfrm>
        <a:prstGeom prst="rect">
          <a:avLst/>
        </a:prstGeom>
        <a:solidFill>
          <a:schemeClr val="accent4"/>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t>Stage 3</a:t>
          </a:r>
        </a:p>
      </xdr:txBody>
    </xdr:sp>
    <xdr:clientData/>
  </xdr:twoCellAnchor>
  <xdr:twoCellAnchor>
    <xdr:from>
      <xdr:col>11</xdr:col>
      <xdr:colOff>203469</xdr:colOff>
      <xdr:row>41</xdr:row>
      <xdr:rowOff>151730</xdr:rowOff>
    </xdr:from>
    <xdr:to>
      <xdr:col>12</xdr:col>
      <xdr:colOff>590378</xdr:colOff>
      <xdr:row>43</xdr:row>
      <xdr:rowOff>95475</xdr:rowOff>
    </xdr:to>
    <xdr:sp macro="" textlink="">
      <xdr:nvSpPr>
        <xdr:cNvPr id="58" name="Isosceles Triangle 57">
          <a:extLst>
            <a:ext uri="{FF2B5EF4-FFF2-40B4-BE49-F238E27FC236}">
              <a16:creationId xmlns:a16="http://schemas.microsoft.com/office/drawing/2014/main" id="{B2549C9D-2E48-44F8-B6A9-94A937685949}"/>
            </a:ext>
          </a:extLst>
        </xdr:cNvPr>
        <xdr:cNvSpPr/>
      </xdr:nvSpPr>
      <xdr:spPr>
        <a:xfrm rot="10800000">
          <a:off x="5582293" y="7009730"/>
          <a:ext cx="992026" cy="324745"/>
        </a:xfrm>
        <a:prstGeom prst="triangle">
          <a:avLst>
            <a:gd name="adj" fmla="val 49595"/>
          </a:avLst>
        </a:prstGeom>
        <a:solidFill>
          <a:schemeClr val="accent4"/>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16046</xdr:colOff>
      <xdr:row>46</xdr:row>
      <xdr:rowOff>26227</xdr:rowOff>
    </xdr:from>
    <xdr:to>
      <xdr:col>16</xdr:col>
      <xdr:colOff>568496</xdr:colOff>
      <xdr:row>51</xdr:row>
      <xdr:rowOff>153211</xdr:rowOff>
    </xdr:to>
    <xdr:sp macro="" textlink="">
      <xdr:nvSpPr>
        <xdr:cNvPr id="59" name="Rectangle: Rounded Corners 58">
          <a:extLst>
            <a:ext uri="{FF2B5EF4-FFF2-40B4-BE49-F238E27FC236}">
              <a16:creationId xmlns:a16="http://schemas.microsoft.com/office/drawing/2014/main" id="{45B1BBF3-63A9-4C20-B4CD-AE6E9B979B03}"/>
            </a:ext>
          </a:extLst>
        </xdr:cNvPr>
        <xdr:cNvSpPr/>
      </xdr:nvSpPr>
      <xdr:spPr>
        <a:xfrm>
          <a:off x="5427057" y="7836727"/>
          <a:ext cx="3592343" cy="1079484"/>
        </a:xfrm>
        <a:prstGeom prst="roundRect">
          <a:avLst/>
        </a:prstGeom>
        <a:solidFill>
          <a:schemeClr val="accent1"/>
        </a:solid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GB" sz="1400" b="1"/>
        </a:p>
      </xdr:txBody>
    </xdr:sp>
    <xdr:clientData/>
  </xdr:twoCellAnchor>
  <xdr:twoCellAnchor>
    <xdr:from>
      <xdr:col>13</xdr:col>
      <xdr:colOff>39526</xdr:colOff>
      <xdr:row>46</xdr:row>
      <xdr:rowOff>47926</xdr:rowOff>
    </xdr:from>
    <xdr:to>
      <xdr:col>16</xdr:col>
      <xdr:colOff>478989</xdr:colOff>
      <xdr:row>51</xdr:row>
      <xdr:rowOff>113489</xdr:rowOff>
    </xdr:to>
    <xdr:sp macro="" textlink="">
      <xdr:nvSpPr>
        <xdr:cNvPr id="41" name="Rectangle 40">
          <a:extLst>
            <a:ext uri="{FF2B5EF4-FFF2-40B4-BE49-F238E27FC236}">
              <a16:creationId xmlns:a16="http://schemas.microsoft.com/office/drawing/2014/main" id="{7FB6C08B-405C-42DB-9DE0-09738BE55685}"/>
            </a:ext>
          </a:extLst>
        </xdr:cNvPr>
        <xdr:cNvSpPr/>
      </xdr:nvSpPr>
      <xdr:spPr>
        <a:xfrm>
          <a:off x="6666494" y="7858426"/>
          <a:ext cx="2263399" cy="1018063"/>
        </a:xfrm>
        <a:prstGeom prst="rect">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400"/>
            <a:t>Calculate change in total nitrogen as a result of the proposed development</a:t>
          </a:r>
        </a:p>
      </xdr:txBody>
    </xdr:sp>
    <xdr:clientData/>
  </xdr:twoCellAnchor>
  <xdr:twoCellAnchor>
    <xdr:from>
      <xdr:col>11</xdr:col>
      <xdr:colOff>552339</xdr:colOff>
      <xdr:row>43</xdr:row>
      <xdr:rowOff>183148</xdr:rowOff>
    </xdr:from>
    <xdr:to>
      <xdr:col>12</xdr:col>
      <xdr:colOff>256735</xdr:colOff>
      <xdr:row>46</xdr:row>
      <xdr:rowOff>3</xdr:rowOff>
    </xdr:to>
    <xdr:sp macro="" textlink="">
      <xdr:nvSpPr>
        <xdr:cNvPr id="44" name="Arrow: Right 43">
          <a:extLst>
            <a:ext uri="{FF2B5EF4-FFF2-40B4-BE49-F238E27FC236}">
              <a16:creationId xmlns:a16="http://schemas.microsoft.com/office/drawing/2014/main" id="{A5C69FBD-4950-4E7B-A897-F547D374ADDF}"/>
            </a:ext>
          </a:extLst>
        </xdr:cNvPr>
        <xdr:cNvSpPr/>
      </xdr:nvSpPr>
      <xdr:spPr>
        <a:xfrm rot="5400000">
          <a:off x="5925359" y="7460139"/>
          <a:ext cx="388355" cy="312374"/>
        </a:xfrm>
        <a:prstGeom prst="right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205901</xdr:colOff>
      <xdr:row>46</xdr:row>
      <xdr:rowOff>77372</xdr:rowOff>
    </xdr:from>
    <xdr:to>
      <xdr:col>12</xdr:col>
      <xdr:colOff>605951</xdr:colOff>
      <xdr:row>49</xdr:row>
      <xdr:rowOff>128610</xdr:rowOff>
    </xdr:to>
    <xdr:sp macro="" textlink="">
      <xdr:nvSpPr>
        <xdr:cNvPr id="60" name="Rectangle 59">
          <a:extLst>
            <a:ext uri="{FF2B5EF4-FFF2-40B4-BE49-F238E27FC236}">
              <a16:creationId xmlns:a16="http://schemas.microsoft.com/office/drawing/2014/main" id="{82A1C0D3-BC75-470D-BE75-688352055573}"/>
            </a:ext>
          </a:extLst>
        </xdr:cNvPr>
        <xdr:cNvSpPr/>
      </xdr:nvSpPr>
      <xdr:spPr>
        <a:xfrm>
          <a:off x="5616912" y="7887872"/>
          <a:ext cx="1008028" cy="622738"/>
        </a:xfrm>
        <a:prstGeom prst="rect">
          <a:avLst/>
        </a:prstGeom>
        <a:solidFill>
          <a:schemeClr val="accent4"/>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t>Stage 4</a:t>
          </a:r>
        </a:p>
      </xdr:txBody>
    </xdr:sp>
    <xdr:clientData/>
  </xdr:twoCellAnchor>
  <xdr:twoCellAnchor>
    <xdr:from>
      <xdr:col>11</xdr:col>
      <xdr:colOff>209953</xdr:colOff>
      <xdr:row>49</xdr:row>
      <xdr:rowOff>136996</xdr:rowOff>
    </xdr:from>
    <xdr:to>
      <xdr:col>12</xdr:col>
      <xdr:colOff>596862</xdr:colOff>
      <xdr:row>51</xdr:row>
      <xdr:rowOff>80741</xdr:rowOff>
    </xdr:to>
    <xdr:sp macro="" textlink="">
      <xdr:nvSpPr>
        <xdr:cNvPr id="61" name="Isosceles Triangle 60">
          <a:extLst>
            <a:ext uri="{FF2B5EF4-FFF2-40B4-BE49-F238E27FC236}">
              <a16:creationId xmlns:a16="http://schemas.microsoft.com/office/drawing/2014/main" id="{6C84514D-C88B-4CBF-871A-75338C558F1E}"/>
            </a:ext>
          </a:extLst>
        </xdr:cNvPr>
        <xdr:cNvSpPr/>
      </xdr:nvSpPr>
      <xdr:spPr>
        <a:xfrm rot="10800000">
          <a:off x="5620964" y="8518996"/>
          <a:ext cx="994887" cy="324745"/>
        </a:xfrm>
        <a:prstGeom prst="triangle">
          <a:avLst>
            <a:gd name="adj" fmla="val 49595"/>
          </a:avLst>
        </a:prstGeom>
        <a:solidFill>
          <a:schemeClr val="accent4"/>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61826</xdr:colOff>
      <xdr:row>3</xdr:row>
      <xdr:rowOff>127092</xdr:rowOff>
    </xdr:from>
    <xdr:to>
      <xdr:col>16</xdr:col>
      <xdr:colOff>537882</xdr:colOff>
      <xdr:row>5</xdr:row>
      <xdr:rowOff>175793</xdr:rowOff>
    </xdr:to>
    <xdr:sp macro="" textlink="">
      <xdr:nvSpPr>
        <xdr:cNvPr id="62" name="Rectangle: Rounded Corners 61">
          <a:extLst>
            <a:ext uri="{FF2B5EF4-FFF2-40B4-BE49-F238E27FC236}">
              <a16:creationId xmlns:a16="http://schemas.microsoft.com/office/drawing/2014/main" id="{3D102479-3A06-4F2C-8E51-FAA779175073}"/>
            </a:ext>
          </a:extLst>
        </xdr:cNvPr>
        <xdr:cNvSpPr/>
      </xdr:nvSpPr>
      <xdr:spPr>
        <a:xfrm>
          <a:off x="419014" y="710498"/>
          <a:ext cx="8548493" cy="429701"/>
        </a:xfrm>
        <a:prstGeom prst="roundRect">
          <a:avLst/>
        </a:prstGeom>
        <a:noFill/>
        <a:ln w="381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GB" sz="1400" b="1">
              <a:solidFill>
                <a:sysClr val="windowText" lastClr="000000"/>
              </a:solidFill>
            </a:rPr>
            <a:t>Q</a:t>
          </a:r>
          <a:r>
            <a:rPr lang="en-GB" sz="1400" b="1" baseline="0">
              <a:solidFill>
                <a:sysClr val="windowText" lastClr="000000"/>
              </a:solidFill>
            </a:rPr>
            <a:t> 1: Will the proposed development connect to the mains drainage / sewerage system?</a:t>
          </a:r>
          <a:endParaRPr lang="en-GB" sz="1400" b="1"/>
        </a:p>
      </xdr:txBody>
    </xdr:sp>
    <xdr:clientData/>
  </xdr:twoCellAnchor>
  <xdr:twoCellAnchor>
    <xdr:from>
      <xdr:col>15</xdr:col>
      <xdr:colOff>164802</xdr:colOff>
      <xdr:row>6</xdr:row>
      <xdr:rowOff>3</xdr:rowOff>
    </xdr:from>
    <xdr:to>
      <xdr:col>15</xdr:col>
      <xdr:colOff>474317</xdr:colOff>
      <xdr:row>15</xdr:row>
      <xdr:rowOff>184550</xdr:rowOff>
    </xdr:to>
    <xdr:sp macro="" textlink="">
      <xdr:nvSpPr>
        <xdr:cNvPr id="63" name="Arrow: Right 62">
          <a:extLst>
            <a:ext uri="{FF2B5EF4-FFF2-40B4-BE49-F238E27FC236}">
              <a16:creationId xmlns:a16="http://schemas.microsoft.com/office/drawing/2014/main" id="{CF731A7D-A240-4130-A45C-EBF49DC96A3D}"/>
            </a:ext>
          </a:extLst>
        </xdr:cNvPr>
        <xdr:cNvSpPr/>
      </xdr:nvSpPr>
      <xdr:spPr>
        <a:xfrm rot="5400000">
          <a:off x="7192442" y="1949675"/>
          <a:ext cx="1899047" cy="309515"/>
        </a:xfrm>
        <a:prstGeom prst="right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15</xdr:col>
      <xdr:colOff>38488</xdr:colOff>
      <xdr:row>6</xdr:row>
      <xdr:rowOff>86250</xdr:rowOff>
    </xdr:from>
    <xdr:to>
      <xdr:col>16</xdr:col>
      <xdr:colOff>9915</xdr:colOff>
      <xdr:row>8</xdr:row>
      <xdr:rowOff>525</xdr:rowOff>
    </xdr:to>
    <xdr:sp macro="" textlink="">
      <xdr:nvSpPr>
        <xdr:cNvPr id="64" name="Rectangle 63">
          <a:extLst>
            <a:ext uri="{FF2B5EF4-FFF2-40B4-BE49-F238E27FC236}">
              <a16:creationId xmlns:a16="http://schemas.microsoft.com/office/drawing/2014/main" id="{A8E941DF-C50B-45F9-B2CE-2471B46D0C68}"/>
            </a:ext>
          </a:extLst>
        </xdr:cNvPr>
        <xdr:cNvSpPr/>
      </xdr:nvSpPr>
      <xdr:spPr>
        <a:xfrm>
          <a:off x="7887088" y="1241950"/>
          <a:ext cx="581027" cy="295275"/>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solidFill>
                <a:schemeClr val="accent2"/>
              </a:solidFill>
            </a:rPr>
            <a:t>NO</a:t>
          </a:r>
        </a:p>
      </xdr:txBody>
    </xdr:sp>
    <xdr:clientData/>
  </xdr:twoCellAnchor>
  <xdr:twoCellAnchor>
    <xdr:from>
      <xdr:col>5</xdr:col>
      <xdr:colOff>511225</xdr:colOff>
      <xdr:row>6</xdr:row>
      <xdr:rowOff>11907</xdr:rowOff>
    </xdr:from>
    <xdr:to>
      <xdr:col>6</xdr:col>
      <xdr:colOff>129737</xdr:colOff>
      <xdr:row>8</xdr:row>
      <xdr:rowOff>184547</xdr:rowOff>
    </xdr:to>
    <xdr:sp macro="" textlink="">
      <xdr:nvSpPr>
        <xdr:cNvPr id="65" name="Arrow: Down 64">
          <a:extLst>
            <a:ext uri="{FF2B5EF4-FFF2-40B4-BE49-F238E27FC236}">
              <a16:creationId xmlns:a16="http://schemas.microsoft.com/office/drawing/2014/main" id="{4E54BF44-0083-480D-AED8-410E0CE9A3F9}"/>
            </a:ext>
          </a:extLst>
        </xdr:cNvPr>
        <xdr:cNvSpPr/>
      </xdr:nvSpPr>
      <xdr:spPr>
        <a:xfrm>
          <a:off x="2261444" y="1166813"/>
          <a:ext cx="225731" cy="553640"/>
        </a:xfrm>
        <a:prstGeom prst="downArrow">
          <a:avLst>
            <a:gd name="adj1" fmla="val 50000"/>
            <a:gd name="adj2" fmla="val 65411"/>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334338</xdr:colOff>
      <xdr:row>6</xdr:row>
      <xdr:rowOff>50664</xdr:rowOff>
    </xdr:from>
    <xdr:to>
      <xdr:col>6</xdr:col>
      <xdr:colOff>305764</xdr:colOff>
      <xdr:row>7</xdr:row>
      <xdr:rowOff>155439</xdr:rowOff>
    </xdr:to>
    <xdr:sp macro="" textlink="">
      <xdr:nvSpPr>
        <xdr:cNvPr id="66" name="Rectangle 65">
          <a:extLst>
            <a:ext uri="{FF2B5EF4-FFF2-40B4-BE49-F238E27FC236}">
              <a16:creationId xmlns:a16="http://schemas.microsoft.com/office/drawing/2014/main" id="{710CE006-0FD2-44E7-B5FC-3C184CC70712}"/>
            </a:ext>
          </a:extLst>
        </xdr:cNvPr>
        <xdr:cNvSpPr/>
      </xdr:nvSpPr>
      <xdr:spPr>
        <a:xfrm>
          <a:off x="2084557" y="1205570"/>
          <a:ext cx="578645" cy="295275"/>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solidFill>
                <a:schemeClr val="accent2"/>
              </a:solidFill>
            </a:rPr>
            <a:t>YES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ush.gov.uk/2020/03/18/natural-englands-latest-guidance-on-achieving-nutrient-neutrality-for-new-housing-developmen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chichester.gov.uk/media/31225/Apuldram-WWTW-Position-Statement/pdf/FINAL_Position_Statement_on_managing_new_development_in_the_Apuldram.pdf" TargetMode="External"/><Relationship Id="rId1" Type="http://schemas.openxmlformats.org/officeDocument/2006/relationships/hyperlink" Target="http://farmbusinesssurvey.co.uk/DataBuilder/UK_Farm_Classification_2014_Final.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fareham.gov.uk/planning/nitratepositionstatment.aspx" TargetMode="External"/><Relationship Id="rId13" Type="http://schemas.openxmlformats.org/officeDocument/2006/relationships/hyperlink" Target="http://www.newforestnpa.gov.uk/" TargetMode="External"/><Relationship Id="rId18" Type="http://schemas.openxmlformats.org/officeDocument/2006/relationships/hyperlink" Target="https://www.gov.uk/government/organisations/natural-england" TargetMode="External"/><Relationship Id="rId3" Type="http://schemas.openxmlformats.org/officeDocument/2006/relationships/hyperlink" Target="http://www.havant.gov.uk/nitrogen" TargetMode="External"/><Relationship Id="rId21" Type="http://schemas.openxmlformats.org/officeDocument/2006/relationships/hyperlink" Target="https://www.testvalley.gov.uk/planning-and-building/guidance/solent-southampton-water-special-protection-area" TargetMode="External"/><Relationship Id="rId7" Type="http://schemas.openxmlformats.org/officeDocument/2006/relationships/hyperlink" Target="http://www.gosport.gov.uk/" TargetMode="External"/><Relationship Id="rId12" Type="http://schemas.openxmlformats.org/officeDocument/2006/relationships/hyperlink" Target="http://newforest.gov.uk/nutrientneutrality_nitrates" TargetMode="External"/><Relationship Id="rId17" Type="http://schemas.openxmlformats.org/officeDocument/2006/relationships/hyperlink" Target="http://www.hiwwt.org.uk/news/route-nitrate-neutrality-solent" TargetMode="External"/><Relationship Id="rId2" Type="http://schemas.openxmlformats.org/officeDocument/2006/relationships/hyperlink" Target="http://www.chichester.gov.uk/" TargetMode="External"/><Relationship Id="rId16" Type="http://schemas.openxmlformats.org/officeDocument/2006/relationships/hyperlink" Target="http://www.iow.gov.uk/" TargetMode="External"/><Relationship Id="rId20" Type="http://schemas.openxmlformats.org/officeDocument/2006/relationships/hyperlink" Target="https://www.southernwater.co.uk/" TargetMode="External"/><Relationship Id="rId1" Type="http://schemas.openxmlformats.org/officeDocument/2006/relationships/hyperlink" Target="http://www.push.gov.uk/" TargetMode="External"/><Relationship Id="rId6" Type="http://schemas.openxmlformats.org/officeDocument/2006/relationships/hyperlink" Target="http://www.portsmouth.gov.uk/ext/development-and-planning/planning-policy/nitrate-mitigation-strategy" TargetMode="External"/><Relationship Id="rId11" Type="http://schemas.openxmlformats.org/officeDocument/2006/relationships/hyperlink" Target="http://www.basingstoke.gov.uk/" TargetMode="External"/><Relationship Id="rId5" Type="http://schemas.openxmlformats.org/officeDocument/2006/relationships/hyperlink" Target="http://www.southdowns.gov.uk/" TargetMode="External"/><Relationship Id="rId15" Type="http://schemas.openxmlformats.org/officeDocument/2006/relationships/hyperlink" Target="http://www.westberks.gov.uk/" TargetMode="External"/><Relationship Id="rId10" Type="http://schemas.openxmlformats.org/officeDocument/2006/relationships/hyperlink" Target="http://www.southampton.gov.uk/" TargetMode="External"/><Relationship Id="rId19" Type="http://schemas.openxmlformats.org/officeDocument/2006/relationships/hyperlink" Target="https://www.gov.uk/government/organisations/environment-agency" TargetMode="External"/><Relationship Id="rId4" Type="http://schemas.openxmlformats.org/officeDocument/2006/relationships/hyperlink" Target="https://www.easthants.gov.uk/" TargetMode="External"/><Relationship Id="rId9" Type="http://schemas.openxmlformats.org/officeDocument/2006/relationships/hyperlink" Target="http://www.winchester.gov.uk/planning/wcc-position-statement-on-nitrate-neutral-development" TargetMode="External"/><Relationship Id="rId14" Type="http://schemas.openxmlformats.org/officeDocument/2006/relationships/hyperlink" Target="http://www.wiltshire.gov.uk/" TargetMode="External"/><Relationship Id="rId22"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AM67"/>
  <sheetViews>
    <sheetView topLeftCell="A41" zoomScale="75" zoomScaleNormal="75" zoomScalePageLayoutView="55" workbookViewId="0"/>
  </sheetViews>
  <sheetFormatPr defaultColWidth="9.140625" defaultRowHeight="14.45"/>
  <cols>
    <col min="1" max="3" width="2.7109375" style="7" customWidth="1"/>
    <col min="4" max="17" width="9.140625" style="7"/>
    <col min="18" max="22" width="2.7109375" style="7" customWidth="1"/>
    <col min="23" max="36" width="9.28515625" style="7" customWidth="1"/>
    <col min="37" max="39" width="2.7109375" style="7" customWidth="1"/>
    <col min="40" max="16384" width="9.140625" style="7"/>
  </cols>
  <sheetData>
    <row r="1" spans="1:39" ht="15" thickBot="1">
      <c r="A1" s="38"/>
    </row>
    <row r="2" spans="1:39" ht="15" customHeight="1">
      <c r="B2" s="66" t="s">
        <v>0</v>
      </c>
      <c r="C2" s="67"/>
      <c r="D2" s="67"/>
      <c r="E2" s="67"/>
      <c r="F2" s="67"/>
      <c r="G2" s="67"/>
      <c r="H2" s="67"/>
      <c r="I2" s="67"/>
      <c r="J2" s="67"/>
      <c r="K2" s="67"/>
      <c r="L2" s="67"/>
      <c r="M2" s="67"/>
      <c r="N2" s="67"/>
      <c r="O2" s="67"/>
      <c r="P2" s="67"/>
      <c r="Q2" s="67"/>
      <c r="R2" s="68"/>
      <c r="S2" s="40"/>
      <c r="U2" s="66" t="s">
        <v>1</v>
      </c>
      <c r="V2" s="67"/>
      <c r="W2" s="67"/>
      <c r="X2" s="67"/>
      <c r="Y2" s="67"/>
      <c r="Z2" s="67"/>
      <c r="AA2" s="67"/>
      <c r="AB2" s="67"/>
      <c r="AC2" s="67"/>
      <c r="AD2" s="67"/>
      <c r="AE2" s="67"/>
      <c r="AF2" s="67"/>
      <c r="AG2" s="67"/>
      <c r="AH2" s="67"/>
      <c r="AI2" s="67"/>
      <c r="AJ2" s="67"/>
      <c r="AK2" s="68"/>
      <c r="AL2" s="41"/>
      <c r="AM2" s="41"/>
    </row>
    <row r="3" spans="1:39" ht="15" customHeight="1" thickBot="1">
      <c r="B3" s="69"/>
      <c r="C3" s="70"/>
      <c r="D3" s="70"/>
      <c r="E3" s="70"/>
      <c r="F3" s="70"/>
      <c r="G3" s="70"/>
      <c r="H3" s="70"/>
      <c r="I3" s="70"/>
      <c r="J3" s="70"/>
      <c r="K3" s="70"/>
      <c r="L3" s="70"/>
      <c r="M3" s="70"/>
      <c r="N3" s="70"/>
      <c r="O3" s="70"/>
      <c r="P3" s="70"/>
      <c r="Q3" s="70"/>
      <c r="R3" s="71"/>
      <c r="S3" s="40"/>
      <c r="U3" s="69"/>
      <c r="V3" s="70"/>
      <c r="W3" s="70"/>
      <c r="X3" s="70"/>
      <c r="Y3" s="70"/>
      <c r="Z3" s="70"/>
      <c r="AA3" s="70"/>
      <c r="AB3" s="70"/>
      <c r="AC3" s="70"/>
      <c r="AD3" s="70"/>
      <c r="AE3" s="70"/>
      <c r="AF3" s="70"/>
      <c r="AG3" s="70"/>
      <c r="AH3" s="70"/>
      <c r="AI3" s="70"/>
      <c r="AJ3" s="70"/>
      <c r="AK3" s="71"/>
      <c r="AL3" s="41"/>
      <c r="AM3" s="41"/>
    </row>
    <row r="4" spans="1:39" ht="15" customHeight="1">
      <c r="B4" s="16"/>
      <c r="R4" s="17"/>
      <c r="U4" s="72"/>
      <c r="V4" s="73"/>
      <c r="W4" s="73"/>
      <c r="X4" s="73"/>
      <c r="Y4" s="73"/>
      <c r="Z4" s="73"/>
      <c r="AA4" s="73"/>
      <c r="AB4" s="73"/>
      <c r="AC4" s="73"/>
      <c r="AD4" s="73"/>
      <c r="AE4" s="73"/>
      <c r="AF4" s="73"/>
      <c r="AG4" s="73"/>
      <c r="AH4" s="73"/>
      <c r="AI4" s="73"/>
      <c r="AJ4" s="73"/>
      <c r="AK4" s="74"/>
    </row>
    <row r="5" spans="1:39" ht="15" customHeight="1">
      <c r="B5" s="16"/>
      <c r="R5" s="17"/>
      <c r="U5" s="60" t="s">
        <v>2</v>
      </c>
      <c r="V5" s="61"/>
      <c r="W5" s="61"/>
      <c r="X5" s="61"/>
      <c r="Y5" s="61"/>
      <c r="Z5" s="61"/>
      <c r="AA5" s="61"/>
      <c r="AB5" s="61"/>
      <c r="AC5" s="61"/>
      <c r="AD5" s="61"/>
      <c r="AE5" s="61"/>
      <c r="AF5" s="61"/>
      <c r="AG5" s="61"/>
      <c r="AH5" s="61"/>
      <c r="AI5" s="61"/>
      <c r="AJ5" s="61"/>
      <c r="AK5" s="62"/>
    </row>
    <row r="6" spans="1:39" ht="15" customHeight="1">
      <c r="B6" s="16"/>
      <c r="R6" s="17"/>
      <c r="U6" s="63" t="s">
        <v>3</v>
      </c>
      <c r="V6" s="64"/>
      <c r="W6" s="64"/>
      <c r="X6" s="64"/>
      <c r="Y6" s="64"/>
      <c r="Z6" s="64"/>
      <c r="AA6" s="64"/>
      <c r="AB6" s="64"/>
      <c r="AC6" s="64"/>
      <c r="AD6" s="64"/>
      <c r="AE6" s="64"/>
      <c r="AF6" s="64"/>
      <c r="AG6" s="64"/>
      <c r="AH6" s="64"/>
      <c r="AI6" s="64"/>
      <c r="AJ6" s="64"/>
      <c r="AK6" s="65"/>
    </row>
    <row r="7" spans="1:39" ht="15" customHeight="1">
      <c r="B7" s="16"/>
      <c r="R7" s="17"/>
      <c r="U7" s="63" t="s">
        <v>4</v>
      </c>
      <c r="V7" s="64"/>
      <c r="W7" s="64"/>
      <c r="X7" s="64"/>
      <c r="Y7" s="64"/>
      <c r="Z7" s="64"/>
      <c r="AA7" s="64"/>
      <c r="AB7" s="64"/>
      <c r="AC7" s="64"/>
      <c r="AD7" s="64"/>
      <c r="AE7" s="64"/>
      <c r="AF7" s="64"/>
      <c r="AG7" s="64"/>
      <c r="AH7" s="64"/>
      <c r="AI7" s="64"/>
      <c r="AJ7" s="64"/>
      <c r="AK7" s="65"/>
    </row>
    <row r="8" spans="1:39" ht="15" customHeight="1">
      <c r="B8" s="16"/>
      <c r="R8" s="17"/>
      <c r="U8" s="63"/>
      <c r="V8" s="64"/>
      <c r="W8" s="64"/>
      <c r="X8" s="64"/>
      <c r="Y8" s="64"/>
      <c r="Z8" s="64"/>
      <c r="AA8" s="64"/>
      <c r="AB8" s="64"/>
      <c r="AC8" s="64"/>
      <c r="AD8" s="64"/>
      <c r="AE8" s="64"/>
      <c r="AF8" s="64"/>
      <c r="AG8" s="64"/>
      <c r="AH8" s="64"/>
      <c r="AI8" s="64"/>
      <c r="AJ8" s="64"/>
      <c r="AK8" s="65"/>
    </row>
    <row r="9" spans="1:39" ht="15" customHeight="1">
      <c r="B9" s="16"/>
      <c r="R9" s="17"/>
      <c r="U9" s="63" t="s">
        <v>5</v>
      </c>
      <c r="V9" s="64"/>
      <c r="W9" s="64"/>
      <c r="X9" s="64"/>
      <c r="Y9" s="64"/>
      <c r="Z9" s="64"/>
      <c r="AA9" s="64"/>
      <c r="AB9" s="64"/>
      <c r="AC9" s="64"/>
      <c r="AD9" s="64"/>
      <c r="AE9" s="64"/>
      <c r="AF9" s="64"/>
      <c r="AG9" s="64"/>
      <c r="AH9" s="64"/>
      <c r="AI9" s="64"/>
      <c r="AJ9" s="64"/>
      <c r="AK9" s="65"/>
    </row>
    <row r="10" spans="1:39" ht="15" customHeight="1">
      <c r="B10" s="16"/>
      <c r="R10" s="17"/>
      <c r="U10" s="75" t="s">
        <v>6</v>
      </c>
      <c r="V10" s="76"/>
      <c r="W10" s="76"/>
      <c r="X10" s="76"/>
      <c r="Y10" s="76"/>
      <c r="Z10" s="76"/>
      <c r="AA10" s="76"/>
      <c r="AB10" s="76"/>
      <c r="AC10" s="76"/>
      <c r="AD10" s="76"/>
      <c r="AE10" s="76"/>
      <c r="AF10" s="76"/>
      <c r="AG10" s="76"/>
      <c r="AH10" s="76"/>
      <c r="AI10" s="76"/>
      <c r="AJ10" s="76"/>
      <c r="AK10" s="77"/>
    </row>
    <row r="11" spans="1:39" ht="15" customHeight="1">
      <c r="B11" s="16"/>
      <c r="R11" s="17"/>
      <c r="U11" s="63"/>
      <c r="V11" s="64"/>
      <c r="W11" s="64"/>
      <c r="X11" s="64"/>
      <c r="Y11" s="64"/>
      <c r="Z11" s="64"/>
      <c r="AA11" s="64"/>
      <c r="AB11" s="64"/>
      <c r="AC11" s="64"/>
      <c r="AD11" s="64"/>
      <c r="AE11" s="64"/>
      <c r="AF11" s="64"/>
      <c r="AG11" s="64"/>
      <c r="AH11" s="64"/>
      <c r="AI11" s="64"/>
      <c r="AJ11" s="64"/>
      <c r="AK11" s="65"/>
    </row>
    <row r="12" spans="1:39" ht="15" customHeight="1">
      <c r="B12" s="16"/>
      <c r="R12" s="17"/>
      <c r="U12" s="63" t="s">
        <v>7</v>
      </c>
      <c r="V12" s="64"/>
      <c r="W12" s="64"/>
      <c r="X12" s="64"/>
      <c r="Y12" s="64"/>
      <c r="Z12" s="64"/>
      <c r="AA12" s="64"/>
      <c r="AB12" s="64"/>
      <c r="AC12" s="64"/>
      <c r="AD12" s="64"/>
      <c r="AE12" s="64"/>
      <c r="AF12" s="64"/>
      <c r="AG12" s="64"/>
      <c r="AH12" s="64"/>
      <c r="AI12" s="64"/>
      <c r="AJ12" s="64"/>
      <c r="AK12" s="65"/>
    </row>
    <row r="13" spans="1:39" ht="15" customHeight="1">
      <c r="B13" s="16"/>
      <c r="G13" s="39"/>
      <c r="R13" s="17"/>
      <c r="U13" s="63"/>
      <c r="V13" s="64"/>
      <c r="W13" s="64"/>
      <c r="X13" s="64"/>
      <c r="Y13" s="64"/>
      <c r="Z13" s="64"/>
      <c r="AA13" s="64"/>
      <c r="AB13" s="64"/>
      <c r="AC13" s="64"/>
      <c r="AD13" s="64"/>
      <c r="AE13" s="64"/>
      <c r="AF13" s="64"/>
      <c r="AG13" s="64"/>
      <c r="AH13" s="64"/>
      <c r="AI13" s="64"/>
      <c r="AJ13" s="64"/>
      <c r="AK13" s="65"/>
    </row>
    <row r="14" spans="1:39" ht="15" customHeight="1">
      <c r="B14" s="16"/>
      <c r="R14" s="17"/>
      <c r="U14" s="60" t="s">
        <v>8</v>
      </c>
      <c r="V14" s="61"/>
      <c r="W14" s="61"/>
      <c r="X14" s="61"/>
      <c r="Y14" s="61"/>
      <c r="Z14" s="61"/>
      <c r="AA14" s="61"/>
      <c r="AB14" s="61"/>
      <c r="AC14" s="61"/>
      <c r="AD14" s="61"/>
      <c r="AE14" s="61"/>
      <c r="AF14" s="61"/>
      <c r="AG14" s="61"/>
      <c r="AH14" s="61"/>
      <c r="AI14" s="61"/>
      <c r="AJ14" s="61"/>
      <c r="AK14" s="62"/>
    </row>
    <row r="15" spans="1:39" ht="15" customHeight="1">
      <c r="B15" s="16"/>
      <c r="R15" s="17"/>
      <c r="U15" s="63" t="s">
        <v>9</v>
      </c>
      <c r="V15" s="64"/>
      <c r="W15" s="64"/>
      <c r="X15" s="64"/>
      <c r="Y15" s="64"/>
      <c r="Z15" s="64"/>
      <c r="AA15" s="64"/>
      <c r="AB15" s="64"/>
      <c r="AC15" s="64"/>
      <c r="AD15" s="64"/>
      <c r="AE15" s="64"/>
      <c r="AF15" s="64"/>
      <c r="AG15" s="64"/>
      <c r="AH15" s="64"/>
      <c r="AI15" s="64"/>
      <c r="AJ15" s="64"/>
      <c r="AK15" s="65"/>
    </row>
    <row r="16" spans="1:39" ht="15" customHeight="1">
      <c r="B16" s="16"/>
      <c r="R16" s="17"/>
      <c r="U16" s="63" t="s">
        <v>10</v>
      </c>
      <c r="V16" s="64"/>
      <c r="W16" s="64"/>
      <c r="X16" s="64"/>
      <c r="Y16" s="64"/>
      <c r="Z16" s="64"/>
      <c r="AA16" s="64"/>
      <c r="AB16" s="64"/>
      <c r="AC16" s="64"/>
      <c r="AD16" s="64"/>
      <c r="AE16" s="64"/>
      <c r="AF16" s="64"/>
      <c r="AG16" s="64"/>
      <c r="AH16" s="64"/>
      <c r="AI16" s="64"/>
      <c r="AJ16" s="64"/>
      <c r="AK16" s="65"/>
    </row>
    <row r="17" spans="2:37" ht="15" customHeight="1">
      <c r="B17" s="16"/>
      <c r="R17" s="17"/>
      <c r="U17" s="63"/>
      <c r="V17" s="64"/>
      <c r="W17" s="64"/>
      <c r="X17" s="64"/>
      <c r="Y17" s="64"/>
      <c r="Z17" s="64"/>
      <c r="AA17" s="64"/>
      <c r="AB17" s="64"/>
      <c r="AC17" s="64"/>
      <c r="AD17" s="64"/>
      <c r="AE17" s="64"/>
      <c r="AF17" s="64"/>
      <c r="AG17" s="64"/>
      <c r="AH17" s="64"/>
      <c r="AI17" s="64"/>
      <c r="AJ17" s="64"/>
      <c r="AK17" s="65"/>
    </row>
    <row r="18" spans="2:37" ht="15" customHeight="1">
      <c r="B18" s="16"/>
      <c r="R18" s="17"/>
      <c r="U18" s="63" t="s">
        <v>11</v>
      </c>
      <c r="V18" s="64"/>
      <c r="W18" s="64"/>
      <c r="X18" s="64"/>
      <c r="Y18" s="64"/>
      <c r="Z18" s="64"/>
      <c r="AA18" s="64"/>
      <c r="AB18" s="64"/>
      <c r="AC18" s="64"/>
      <c r="AD18" s="64"/>
      <c r="AE18" s="64"/>
      <c r="AF18" s="64"/>
      <c r="AG18" s="64"/>
      <c r="AH18" s="64"/>
      <c r="AI18" s="64"/>
      <c r="AJ18" s="64"/>
      <c r="AK18" s="65"/>
    </row>
    <row r="19" spans="2:37" ht="15" customHeight="1">
      <c r="B19" s="16"/>
      <c r="R19" s="17"/>
      <c r="U19" s="63"/>
      <c r="V19" s="64"/>
      <c r="W19" s="64"/>
      <c r="X19" s="64"/>
      <c r="Y19" s="64"/>
      <c r="Z19" s="64"/>
      <c r="AA19" s="64"/>
      <c r="AB19" s="64"/>
      <c r="AC19" s="64"/>
      <c r="AD19" s="64"/>
      <c r="AE19" s="64"/>
      <c r="AF19" s="64"/>
      <c r="AG19" s="64"/>
      <c r="AH19" s="64"/>
      <c r="AI19" s="64"/>
      <c r="AJ19" s="64"/>
      <c r="AK19" s="65"/>
    </row>
    <row r="20" spans="2:37" ht="15" customHeight="1">
      <c r="B20" s="16"/>
      <c r="R20" s="17"/>
      <c r="U20" s="63" t="s">
        <v>12</v>
      </c>
      <c r="V20" s="64"/>
      <c r="W20" s="64"/>
      <c r="X20" s="64"/>
      <c r="Y20" s="64"/>
      <c r="Z20" s="64"/>
      <c r="AA20" s="64"/>
      <c r="AB20" s="64"/>
      <c r="AC20" s="64"/>
      <c r="AD20" s="64"/>
      <c r="AE20" s="64"/>
      <c r="AF20" s="64"/>
      <c r="AG20" s="64"/>
      <c r="AH20" s="64"/>
      <c r="AI20" s="64"/>
      <c r="AJ20" s="64"/>
      <c r="AK20" s="65"/>
    </row>
    <row r="21" spans="2:37" ht="15" customHeight="1">
      <c r="B21" s="16"/>
      <c r="R21" s="17"/>
      <c r="U21" s="63" t="s">
        <v>13</v>
      </c>
      <c r="V21" s="64"/>
      <c r="W21" s="64"/>
      <c r="X21" s="64"/>
      <c r="Y21" s="64"/>
      <c r="Z21" s="64"/>
      <c r="AA21" s="64"/>
      <c r="AB21" s="64"/>
      <c r="AC21" s="64"/>
      <c r="AD21" s="64"/>
      <c r="AE21" s="64"/>
      <c r="AF21" s="64"/>
      <c r="AG21" s="64"/>
      <c r="AH21" s="64"/>
      <c r="AI21" s="64"/>
      <c r="AJ21" s="64"/>
      <c r="AK21" s="65"/>
    </row>
    <row r="22" spans="2:37" ht="15" customHeight="1">
      <c r="B22" s="16"/>
      <c r="R22" s="17"/>
      <c r="U22" s="63"/>
      <c r="V22" s="64"/>
      <c r="W22" s="64"/>
      <c r="X22" s="64"/>
      <c r="Y22" s="64"/>
      <c r="Z22" s="64"/>
      <c r="AA22" s="64"/>
      <c r="AB22" s="64"/>
      <c r="AC22" s="64"/>
      <c r="AD22" s="64"/>
      <c r="AE22" s="64"/>
      <c r="AF22" s="64"/>
      <c r="AG22" s="64"/>
      <c r="AH22" s="64"/>
      <c r="AI22" s="64"/>
      <c r="AJ22" s="64"/>
      <c r="AK22" s="65"/>
    </row>
    <row r="23" spans="2:37" ht="15" customHeight="1">
      <c r="B23" s="16"/>
      <c r="R23" s="17"/>
      <c r="U23" s="60" t="s">
        <v>14</v>
      </c>
      <c r="V23" s="61"/>
      <c r="W23" s="61"/>
      <c r="X23" s="61"/>
      <c r="Y23" s="61"/>
      <c r="Z23" s="61"/>
      <c r="AA23" s="61"/>
      <c r="AB23" s="61"/>
      <c r="AC23" s="61"/>
      <c r="AD23" s="61"/>
      <c r="AE23" s="61"/>
      <c r="AF23" s="61"/>
      <c r="AG23" s="61"/>
      <c r="AH23" s="61"/>
      <c r="AI23" s="61"/>
      <c r="AJ23" s="61"/>
      <c r="AK23" s="62"/>
    </row>
    <row r="24" spans="2:37" ht="15" customHeight="1">
      <c r="B24" s="16"/>
      <c r="R24" s="17"/>
      <c r="U24" s="63" t="s">
        <v>15</v>
      </c>
      <c r="V24" s="64"/>
      <c r="W24" s="64"/>
      <c r="X24" s="64"/>
      <c r="Y24" s="64"/>
      <c r="Z24" s="64"/>
      <c r="AA24" s="64"/>
      <c r="AB24" s="64"/>
      <c r="AC24" s="64"/>
      <c r="AD24" s="64"/>
      <c r="AE24" s="64"/>
      <c r="AF24" s="64"/>
      <c r="AG24" s="64"/>
      <c r="AH24" s="64"/>
      <c r="AI24" s="64"/>
      <c r="AJ24" s="64"/>
      <c r="AK24" s="65"/>
    </row>
    <row r="25" spans="2:37" ht="15" customHeight="1">
      <c r="B25" s="16"/>
      <c r="R25" s="17"/>
      <c r="U25" s="63" t="s">
        <v>16</v>
      </c>
      <c r="V25" s="64"/>
      <c r="W25" s="64"/>
      <c r="X25" s="64"/>
      <c r="Y25" s="64"/>
      <c r="Z25" s="64"/>
      <c r="AA25" s="64"/>
      <c r="AB25" s="64"/>
      <c r="AC25" s="64"/>
      <c r="AD25" s="64"/>
      <c r="AE25" s="64"/>
      <c r="AF25" s="64"/>
      <c r="AG25" s="64"/>
      <c r="AH25" s="64"/>
      <c r="AI25" s="64"/>
      <c r="AJ25" s="64"/>
      <c r="AK25" s="65"/>
    </row>
    <row r="26" spans="2:37" ht="15" customHeight="1">
      <c r="B26" s="16"/>
      <c r="R26" s="17"/>
      <c r="U26" s="63" t="s">
        <v>17</v>
      </c>
      <c r="V26" s="64"/>
      <c r="W26" s="64"/>
      <c r="X26" s="64"/>
      <c r="Y26" s="64"/>
      <c r="Z26" s="64"/>
      <c r="AA26" s="64"/>
      <c r="AB26" s="64"/>
      <c r="AC26" s="64"/>
      <c r="AD26" s="64"/>
      <c r="AE26" s="64"/>
      <c r="AF26" s="64"/>
      <c r="AG26" s="64"/>
      <c r="AH26" s="64"/>
      <c r="AI26" s="64"/>
      <c r="AJ26" s="64"/>
      <c r="AK26" s="65"/>
    </row>
    <row r="27" spans="2:37" ht="15" customHeight="1">
      <c r="B27" s="16"/>
      <c r="R27" s="17"/>
      <c r="U27" s="63"/>
      <c r="V27" s="64"/>
      <c r="W27" s="64"/>
      <c r="X27" s="64"/>
      <c r="Y27" s="64"/>
      <c r="Z27" s="64"/>
      <c r="AA27" s="64"/>
      <c r="AB27" s="64"/>
      <c r="AC27" s="64"/>
      <c r="AD27" s="64"/>
      <c r="AE27" s="64"/>
      <c r="AF27" s="64"/>
      <c r="AG27" s="64"/>
      <c r="AH27" s="64"/>
      <c r="AI27" s="64"/>
      <c r="AJ27" s="64"/>
      <c r="AK27" s="65"/>
    </row>
    <row r="28" spans="2:37" ht="15" customHeight="1">
      <c r="B28" s="16"/>
      <c r="R28" s="17"/>
      <c r="U28" s="63" t="s">
        <v>18</v>
      </c>
      <c r="V28" s="64"/>
      <c r="W28" s="64"/>
      <c r="X28" s="64"/>
      <c r="Y28" s="64"/>
      <c r="Z28" s="64"/>
      <c r="AA28" s="64"/>
      <c r="AB28" s="64"/>
      <c r="AC28" s="64"/>
      <c r="AD28" s="64"/>
      <c r="AE28" s="64"/>
      <c r="AF28" s="64"/>
      <c r="AG28" s="64"/>
      <c r="AH28" s="64"/>
      <c r="AI28" s="64"/>
      <c r="AJ28" s="64"/>
      <c r="AK28" s="65"/>
    </row>
    <row r="29" spans="2:37" ht="15" customHeight="1">
      <c r="B29" s="16"/>
      <c r="R29" s="17"/>
      <c r="U29" s="63" t="s">
        <v>19</v>
      </c>
      <c r="V29" s="64"/>
      <c r="W29" s="64"/>
      <c r="X29" s="64"/>
      <c r="Y29" s="64"/>
      <c r="Z29" s="64"/>
      <c r="AA29" s="64"/>
      <c r="AB29" s="64"/>
      <c r="AC29" s="64"/>
      <c r="AD29" s="64"/>
      <c r="AE29" s="64"/>
      <c r="AF29" s="64"/>
      <c r="AG29" s="64"/>
      <c r="AH29" s="64"/>
      <c r="AI29" s="64"/>
      <c r="AJ29" s="64"/>
      <c r="AK29" s="65"/>
    </row>
    <row r="30" spans="2:37" ht="15" customHeight="1">
      <c r="B30" s="16"/>
      <c r="R30" s="17"/>
      <c r="U30" s="63" t="s">
        <v>20</v>
      </c>
      <c r="V30" s="64"/>
      <c r="W30" s="64"/>
      <c r="X30" s="64"/>
      <c r="Y30" s="64"/>
      <c r="Z30" s="64"/>
      <c r="AA30" s="64"/>
      <c r="AB30" s="64"/>
      <c r="AC30" s="64"/>
      <c r="AD30" s="64"/>
      <c r="AE30" s="64"/>
      <c r="AF30" s="64"/>
      <c r="AG30" s="64"/>
      <c r="AH30" s="64"/>
      <c r="AI30" s="64"/>
      <c r="AJ30" s="64"/>
      <c r="AK30" s="65"/>
    </row>
    <row r="31" spans="2:37" ht="15" customHeight="1">
      <c r="B31" s="16"/>
      <c r="R31" s="17"/>
      <c r="U31" s="63" t="s">
        <v>21</v>
      </c>
      <c r="V31" s="64"/>
      <c r="W31" s="64"/>
      <c r="X31" s="64"/>
      <c r="Y31" s="64"/>
      <c r="Z31" s="64"/>
      <c r="AA31" s="64"/>
      <c r="AB31" s="64"/>
      <c r="AC31" s="64"/>
      <c r="AD31" s="64"/>
      <c r="AE31" s="64"/>
      <c r="AF31" s="64"/>
      <c r="AG31" s="64"/>
      <c r="AH31" s="64"/>
      <c r="AI31" s="64"/>
      <c r="AJ31" s="64"/>
      <c r="AK31" s="65"/>
    </row>
    <row r="32" spans="2:37" ht="15" customHeight="1">
      <c r="B32" s="16"/>
      <c r="R32" s="17"/>
      <c r="U32" s="63"/>
      <c r="V32" s="64"/>
      <c r="W32" s="64"/>
      <c r="X32" s="64"/>
      <c r="Y32" s="64"/>
      <c r="Z32" s="64"/>
      <c r="AA32" s="64"/>
      <c r="AB32" s="64"/>
      <c r="AC32" s="64"/>
      <c r="AD32" s="64"/>
      <c r="AE32" s="64"/>
      <c r="AF32" s="64"/>
      <c r="AG32" s="64"/>
      <c r="AH32" s="64"/>
      <c r="AI32" s="64"/>
      <c r="AJ32" s="64"/>
      <c r="AK32" s="65"/>
    </row>
    <row r="33" spans="2:37" ht="15" customHeight="1">
      <c r="B33" s="16"/>
      <c r="R33" s="17"/>
      <c r="U33" s="63" t="s">
        <v>22</v>
      </c>
      <c r="V33" s="64"/>
      <c r="W33" s="64"/>
      <c r="X33" s="64"/>
      <c r="Y33" s="64"/>
      <c r="Z33" s="64"/>
      <c r="AA33" s="64"/>
      <c r="AB33" s="64"/>
      <c r="AC33" s="64"/>
      <c r="AD33" s="64"/>
      <c r="AE33" s="64"/>
      <c r="AF33" s="64"/>
      <c r="AG33" s="64"/>
      <c r="AH33" s="64"/>
      <c r="AI33" s="64"/>
      <c r="AJ33" s="64"/>
      <c r="AK33" s="65"/>
    </row>
    <row r="34" spans="2:37" ht="15" customHeight="1">
      <c r="B34" s="16"/>
      <c r="R34" s="17"/>
      <c r="U34" s="63" t="s">
        <v>23</v>
      </c>
      <c r="V34" s="64"/>
      <c r="W34" s="64"/>
      <c r="X34" s="64"/>
      <c r="Y34" s="64"/>
      <c r="Z34" s="64"/>
      <c r="AA34" s="64"/>
      <c r="AB34" s="64"/>
      <c r="AC34" s="64"/>
      <c r="AD34" s="64"/>
      <c r="AE34" s="64"/>
      <c r="AF34" s="64"/>
      <c r="AG34" s="64"/>
      <c r="AH34" s="64"/>
      <c r="AI34" s="64"/>
      <c r="AJ34" s="64"/>
      <c r="AK34" s="65"/>
    </row>
    <row r="35" spans="2:37" ht="15" customHeight="1">
      <c r="B35" s="16"/>
      <c r="R35" s="17"/>
      <c r="U35" s="63" t="s">
        <v>24</v>
      </c>
      <c r="V35" s="64"/>
      <c r="W35" s="64"/>
      <c r="X35" s="64"/>
      <c r="Y35" s="64"/>
      <c r="Z35" s="64"/>
      <c r="AA35" s="64"/>
      <c r="AB35" s="64"/>
      <c r="AC35" s="64"/>
      <c r="AD35" s="64"/>
      <c r="AE35" s="64"/>
      <c r="AF35" s="64"/>
      <c r="AG35" s="64"/>
      <c r="AH35" s="64"/>
      <c r="AI35" s="64"/>
      <c r="AJ35" s="64"/>
      <c r="AK35" s="65"/>
    </row>
    <row r="36" spans="2:37" ht="15" customHeight="1">
      <c r="B36" s="16"/>
      <c r="R36" s="17"/>
      <c r="U36" s="63" t="s">
        <v>25</v>
      </c>
      <c r="V36" s="64"/>
      <c r="W36" s="64"/>
      <c r="X36" s="64"/>
      <c r="Y36" s="64"/>
      <c r="Z36" s="64"/>
      <c r="AA36" s="64"/>
      <c r="AB36" s="64"/>
      <c r="AC36" s="64"/>
      <c r="AD36" s="64"/>
      <c r="AE36" s="64"/>
      <c r="AF36" s="64"/>
      <c r="AG36" s="64"/>
      <c r="AH36" s="64"/>
      <c r="AI36" s="64"/>
      <c r="AJ36" s="64"/>
      <c r="AK36" s="65"/>
    </row>
    <row r="37" spans="2:37" ht="15" customHeight="1">
      <c r="B37" s="16"/>
      <c r="R37" s="17"/>
      <c r="U37" s="63"/>
      <c r="V37" s="64"/>
      <c r="W37" s="64"/>
      <c r="X37" s="64"/>
      <c r="Y37" s="64"/>
      <c r="Z37" s="64"/>
      <c r="AA37" s="64"/>
      <c r="AB37" s="64"/>
      <c r="AC37" s="64"/>
      <c r="AD37" s="64"/>
      <c r="AE37" s="64"/>
      <c r="AF37" s="64"/>
      <c r="AG37" s="64"/>
      <c r="AH37" s="64"/>
      <c r="AI37" s="64"/>
      <c r="AJ37" s="64"/>
      <c r="AK37" s="65"/>
    </row>
    <row r="38" spans="2:37" ht="15" customHeight="1">
      <c r="B38" s="16"/>
      <c r="R38" s="17"/>
      <c r="U38" s="63" t="s">
        <v>26</v>
      </c>
      <c r="V38" s="64"/>
      <c r="W38" s="64"/>
      <c r="X38" s="64"/>
      <c r="Y38" s="64"/>
      <c r="Z38" s="64"/>
      <c r="AA38" s="64"/>
      <c r="AB38" s="64"/>
      <c r="AC38" s="64"/>
      <c r="AD38" s="64"/>
      <c r="AE38" s="64"/>
      <c r="AF38" s="64"/>
      <c r="AG38" s="64"/>
      <c r="AH38" s="64"/>
      <c r="AI38" s="64"/>
      <c r="AJ38" s="64"/>
      <c r="AK38" s="65"/>
    </row>
    <row r="39" spans="2:37" ht="15" customHeight="1">
      <c r="B39" s="16"/>
      <c r="R39" s="17"/>
      <c r="U39" s="63" t="s">
        <v>27</v>
      </c>
      <c r="V39" s="64"/>
      <c r="W39" s="64"/>
      <c r="X39" s="64"/>
      <c r="Y39" s="64"/>
      <c r="Z39" s="64"/>
      <c r="AA39" s="64"/>
      <c r="AB39" s="64"/>
      <c r="AC39" s="64"/>
      <c r="AD39" s="64"/>
      <c r="AE39" s="64"/>
      <c r="AF39" s="64"/>
      <c r="AG39" s="64"/>
      <c r="AH39" s="64"/>
      <c r="AI39" s="64"/>
      <c r="AJ39" s="64"/>
      <c r="AK39" s="65"/>
    </row>
    <row r="40" spans="2:37" ht="15" customHeight="1">
      <c r="B40" s="16"/>
      <c r="R40" s="17"/>
      <c r="U40" s="63" t="s">
        <v>28</v>
      </c>
      <c r="V40" s="64"/>
      <c r="W40" s="64"/>
      <c r="X40" s="64"/>
      <c r="Y40" s="64"/>
      <c r="Z40" s="64"/>
      <c r="AA40" s="64"/>
      <c r="AB40" s="64"/>
      <c r="AC40" s="64"/>
      <c r="AD40" s="64"/>
      <c r="AE40" s="64"/>
      <c r="AF40" s="64"/>
      <c r="AG40" s="64"/>
      <c r="AH40" s="64"/>
      <c r="AI40" s="64"/>
      <c r="AJ40" s="64"/>
      <c r="AK40" s="65"/>
    </row>
    <row r="41" spans="2:37" ht="15" customHeight="1">
      <c r="B41" s="16"/>
      <c r="R41" s="17"/>
      <c r="U41" s="63"/>
      <c r="V41" s="64"/>
      <c r="W41" s="64"/>
      <c r="X41" s="64"/>
      <c r="Y41" s="64"/>
      <c r="Z41" s="64"/>
      <c r="AA41" s="64"/>
      <c r="AB41" s="64"/>
      <c r="AC41" s="64"/>
      <c r="AD41" s="64"/>
      <c r="AE41" s="64"/>
      <c r="AF41" s="64"/>
      <c r="AG41" s="64"/>
      <c r="AH41" s="64"/>
      <c r="AI41" s="64"/>
      <c r="AJ41" s="64"/>
      <c r="AK41" s="65"/>
    </row>
    <row r="42" spans="2:37" ht="15" customHeight="1">
      <c r="B42" s="16"/>
      <c r="R42" s="17"/>
      <c r="U42" s="63" t="s">
        <v>29</v>
      </c>
      <c r="V42" s="64"/>
      <c r="W42" s="64"/>
      <c r="X42" s="64"/>
      <c r="Y42" s="64"/>
      <c r="Z42" s="64"/>
      <c r="AA42" s="64"/>
      <c r="AB42" s="64"/>
      <c r="AC42" s="64"/>
      <c r="AD42" s="64"/>
      <c r="AE42" s="64"/>
      <c r="AF42" s="64"/>
      <c r="AG42" s="64"/>
      <c r="AH42" s="64"/>
      <c r="AI42" s="64"/>
      <c r="AJ42" s="64"/>
      <c r="AK42" s="65"/>
    </row>
    <row r="43" spans="2:37" ht="15" customHeight="1">
      <c r="B43" s="16"/>
      <c r="R43" s="17"/>
      <c r="U43" s="63" t="s">
        <v>30</v>
      </c>
      <c r="V43" s="64"/>
      <c r="W43" s="64"/>
      <c r="X43" s="64"/>
      <c r="Y43" s="64"/>
      <c r="Z43" s="64"/>
      <c r="AA43" s="64"/>
      <c r="AB43" s="64"/>
      <c r="AC43" s="64"/>
      <c r="AD43" s="64"/>
      <c r="AE43" s="64"/>
      <c r="AF43" s="64"/>
      <c r="AG43" s="64"/>
      <c r="AH43" s="64"/>
      <c r="AI43" s="64"/>
      <c r="AJ43" s="64"/>
      <c r="AK43" s="65"/>
    </row>
    <row r="44" spans="2:37" ht="15" customHeight="1">
      <c r="B44" s="16"/>
      <c r="R44" s="17"/>
      <c r="U44" s="63" t="s">
        <v>31</v>
      </c>
      <c r="V44" s="64"/>
      <c r="W44" s="64"/>
      <c r="X44" s="64"/>
      <c r="Y44" s="64"/>
      <c r="Z44" s="64"/>
      <c r="AA44" s="64"/>
      <c r="AB44" s="64"/>
      <c r="AC44" s="64"/>
      <c r="AD44" s="64"/>
      <c r="AE44" s="64"/>
      <c r="AF44" s="64"/>
      <c r="AG44" s="64"/>
      <c r="AH44" s="64"/>
      <c r="AI44" s="64"/>
      <c r="AJ44" s="64"/>
      <c r="AK44" s="65"/>
    </row>
    <row r="45" spans="2:37" ht="15" customHeight="1">
      <c r="B45" s="16"/>
      <c r="R45" s="17"/>
      <c r="U45" s="63" t="s">
        <v>32</v>
      </c>
      <c r="V45" s="64"/>
      <c r="W45" s="64"/>
      <c r="X45" s="64"/>
      <c r="Y45" s="64"/>
      <c r="Z45" s="64"/>
      <c r="AA45" s="64"/>
      <c r="AB45" s="64"/>
      <c r="AC45" s="64"/>
      <c r="AD45" s="64"/>
      <c r="AE45" s="64"/>
      <c r="AF45" s="64"/>
      <c r="AG45" s="64"/>
      <c r="AH45" s="64"/>
      <c r="AI45" s="64"/>
      <c r="AJ45" s="64"/>
      <c r="AK45" s="65"/>
    </row>
    <row r="46" spans="2:37" ht="15" customHeight="1">
      <c r="B46" s="16"/>
      <c r="R46" s="17"/>
      <c r="U46" s="63"/>
      <c r="V46" s="64"/>
      <c r="W46" s="64"/>
      <c r="X46" s="64"/>
      <c r="Y46" s="64"/>
      <c r="Z46" s="64"/>
      <c r="AA46" s="64"/>
      <c r="AB46" s="64"/>
      <c r="AC46" s="64"/>
      <c r="AD46" s="64"/>
      <c r="AE46" s="64"/>
      <c r="AF46" s="64"/>
      <c r="AG46" s="64"/>
      <c r="AH46" s="64"/>
      <c r="AI46" s="64"/>
      <c r="AJ46" s="64"/>
      <c r="AK46" s="65"/>
    </row>
    <row r="47" spans="2:37" ht="15" customHeight="1">
      <c r="B47" s="16"/>
      <c r="R47" s="17"/>
      <c r="U47" s="63" t="s">
        <v>33</v>
      </c>
      <c r="V47" s="64"/>
      <c r="W47" s="64"/>
      <c r="X47" s="64"/>
      <c r="Y47" s="64"/>
      <c r="Z47" s="64"/>
      <c r="AA47" s="64"/>
      <c r="AB47" s="64"/>
      <c r="AC47" s="64"/>
      <c r="AD47" s="64"/>
      <c r="AE47" s="64"/>
      <c r="AF47" s="64"/>
      <c r="AG47" s="64"/>
      <c r="AH47" s="64"/>
      <c r="AI47" s="64"/>
      <c r="AJ47" s="64"/>
      <c r="AK47" s="65"/>
    </row>
    <row r="48" spans="2:37" ht="15" customHeight="1">
      <c r="B48" s="16"/>
      <c r="R48" s="17"/>
      <c r="U48" s="63" t="s">
        <v>34</v>
      </c>
      <c r="V48" s="64"/>
      <c r="W48" s="64"/>
      <c r="X48" s="64"/>
      <c r="Y48" s="64"/>
      <c r="Z48" s="64"/>
      <c r="AA48" s="64"/>
      <c r="AB48" s="64"/>
      <c r="AC48" s="64"/>
      <c r="AD48" s="64"/>
      <c r="AE48" s="64"/>
      <c r="AF48" s="64"/>
      <c r="AG48" s="64"/>
      <c r="AH48" s="64"/>
      <c r="AI48" s="64"/>
      <c r="AJ48" s="64"/>
      <c r="AK48" s="65"/>
    </row>
    <row r="49" spans="2:37" ht="15" customHeight="1">
      <c r="B49" s="16"/>
      <c r="R49" s="17"/>
      <c r="U49" s="63" t="s">
        <v>35</v>
      </c>
      <c r="V49" s="64"/>
      <c r="W49" s="64"/>
      <c r="X49" s="64"/>
      <c r="Y49" s="64"/>
      <c r="Z49" s="64"/>
      <c r="AA49" s="64"/>
      <c r="AB49" s="64"/>
      <c r="AC49" s="64"/>
      <c r="AD49" s="64"/>
      <c r="AE49" s="64"/>
      <c r="AF49" s="64"/>
      <c r="AG49" s="64"/>
      <c r="AH49" s="64"/>
      <c r="AI49" s="64"/>
      <c r="AJ49" s="64"/>
      <c r="AK49" s="65"/>
    </row>
    <row r="50" spans="2:37" ht="15" customHeight="1">
      <c r="B50" s="16"/>
      <c r="R50" s="17"/>
      <c r="U50" s="63" t="s">
        <v>36</v>
      </c>
      <c r="V50" s="64"/>
      <c r="W50" s="64"/>
      <c r="X50" s="64"/>
      <c r="Y50" s="64"/>
      <c r="Z50" s="64"/>
      <c r="AA50" s="64"/>
      <c r="AB50" s="64"/>
      <c r="AC50" s="64"/>
      <c r="AD50" s="64"/>
      <c r="AE50" s="64"/>
      <c r="AF50" s="64"/>
      <c r="AG50" s="64"/>
      <c r="AH50" s="64"/>
      <c r="AI50" s="64"/>
      <c r="AJ50" s="64"/>
      <c r="AK50" s="65"/>
    </row>
    <row r="51" spans="2:37" ht="15" customHeight="1">
      <c r="B51" s="16"/>
      <c r="R51" s="17"/>
      <c r="U51" s="63" t="s">
        <v>37</v>
      </c>
      <c r="V51" s="64"/>
      <c r="W51" s="64"/>
      <c r="X51" s="64"/>
      <c r="Y51" s="64"/>
      <c r="Z51" s="64"/>
      <c r="AA51" s="64"/>
      <c r="AB51" s="64"/>
      <c r="AC51" s="64"/>
      <c r="AD51" s="64"/>
      <c r="AE51" s="64"/>
      <c r="AF51" s="64"/>
      <c r="AG51" s="64"/>
      <c r="AH51" s="64"/>
      <c r="AI51" s="64"/>
      <c r="AJ51" s="64"/>
      <c r="AK51" s="65"/>
    </row>
    <row r="52" spans="2:37" ht="15" customHeight="1">
      <c r="B52" s="16"/>
      <c r="R52" s="17"/>
      <c r="U52" s="63"/>
      <c r="V52" s="64"/>
      <c r="W52" s="64"/>
      <c r="X52" s="64"/>
      <c r="Y52" s="64"/>
      <c r="Z52" s="64"/>
      <c r="AA52" s="64"/>
      <c r="AB52" s="64"/>
      <c r="AC52" s="64"/>
      <c r="AD52" s="64"/>
      <c r="AE52" s="64"/>
      <c r="AF52" s="64"/>
      <c r="AG52" s="64"/>
      <c r="AH52" s="64"/>
      <c r="AI52" s="64"/>
      <c r="AJ52" s="64"/>
      <c r="AK52" s="65"/>
    </row>
    <row r="53" spans="2:37" ht="15" customHeight="1">
      <c r="B53" s="16"/>
      <c r="R53" s="17"/>
      <c r="U53" s="60" t="s">
        <v>38</v>
      </c>
      <c r="V53" s="61"/>
      <c r="W53" s="61"/>
      <c r="X53" s="61"/>
      <c r="Y53" s="61"/>
      <c r="Z53" s="61"/>
      <c r="AA53" s="61"/>
      <c r="AB53" s="61"/>
      <c r="AC53" s="61"/>
      <c r="AD53" s="61"/>
      <c r="AE53" s="61"/>
      <c r="AF53" s="61"/>
      <c r="AG53" s="61"/>
      <c r="AH53" s="61"/>
      <c r="AI53" s="61"/>
      <c r="AJ53" s="61"/>
      <c r="AK53" s="62"/>
    </row>
    <row r="54" spans="2:37" ht="15" customHeight="1">
      <c r="B54" s="16"/>
      <c r="R54" s="17"/>
      <c r="U54" s="63" t="s">
        <v>39</v>
      </c>
      <c r="V54" s="64"/>
      <c r="W54" s="64"/>
      <c r="X54" s="64"/>
      <c r="Y54" s="64"/>
      <c r="Z54" s="64"/>
      <c r="AA54" s="64"/>
      <c r="AB54" s="64"/>
      <c r="AC54" s="64"/>
      <c r="AD54" s="64"/>
      <c r="AE54" s="64"/>
      <c r="AF54" s="64"/>
      <c r="AG54" s="64"/>
      <c r="AH54" s="64"/>
      <c r="AI54" s="64"/>
      <c r="AJ54" s="64"/>
      <c r="AK54" s="65"/>
    </row>
    <row r="55" spans="2:37" ht="15" customHeight="1">
      <c r="B55" s="16"/>
      <c r="R55" s="17"/>
      <c r="U55" s="63" t="s">
        <v>40</v>
      </c>
      <c r="V55" s="64"/>
      <c r="W55" s="64"/>
      <c r="X55" s="64"/>
      <c r="Y55" s="64"/>
      <c r="Z55" s="64"/>
      <c r="AA55" s="64"/>
      <c r="AB55" s="64"/>
      <c r="AC55" s="64"/>
      <c r="AD55" s="64"/>
      <c r="AE55" s="64"/>
      <c r="AF55" s="64"/>
      <c r="AG55" s="64"/>
      <c r="AH55" s="64"/>
      <c r="AI55" s="64"/>
      <c r="AJ55" s="64"/>
      <c r="AK55" s="65"/>
    </row>
    <row r="56" spans="2:37" ht="15" customHeight="1">
      <c r="B56" s="16"/>
      <c r="R56" s="17"/>
      <c r="U56" s="63" t="s">
        <v>41</v>
      </c>
      <c r="V56" s="64"/>
      <c r="W56" s="64"/>
      <c r="X56" s="64"/>
      <c r="Y56" s="64"/>
      <c r="Z56" s="64"/>
      <c r="AA56" s="64"/>
      <c r="AB56" s="64"/>
      <c r="AC56" s="64"/>
      <c r="AD56" s="64"/>
      <c r="AE56" s="64"/>
      <c r="AF56" s="64"/>
      <c r="AG56" s="64"/>
      <c r="AH56" s="64"/>
      <c r="AI56" s="64"/>
      <c r="AJ56" s="64"/>
      <c r="AK56" s="65"/>
    </row>
    <row r="57" spans="2:37" ht="15" customHeight="1">
      <c r="B57" s="16"/>
      <c r="R57" s="17"/>
      <c r="U57" s="63" t="s">
        <v>42</v>
      </c>
      <c r="V57" s="64"/>
      <c r="W57" s="64"/>
      <c r="X57" s="64"/>
      <c r="Y57" s="64"/>
      <c r="Z57" s="64"/>
      <c r="AA57" s="64"/>
      <c r="AB57" s="64"/>
      <c r="AC57" s="64"/>
      <c r="AD57" s="64"/>
      <c r="AE57" s="64"/>
      <c r="AF57" s="64"/>
      <c r="AG57" s="64"/>
      <c r="AH57" s="64"/>
      <c r="AI57" s="64"/>
      <c r="AJ57" s="64"/>
      <c r="AK57" s="65"/>
    </row>
    <row r="58" spans="2:37" ht="15" customHeight="1">
      <c r="B58" s="16"/>
      <c r="R58" s="17"/>
      <c r="U58" s="63" t="s">
        <v>43</v>
      </c>
      <c r="V58" s="64"/>
      <c r="W58" s="64"/>
      <c r="X58" s="64"/>
      <c r="Y58" s="64"/>
      <c r="Z58" s="64"/>
      <c r="AA58" s="64"/>
      <c r="AB58" s="64"/>
      <c r="AC58" s="64"/>
      <c r="AD58" s="64"/>
      <c r="AE58" s="64"/>
      <c r="AF58" s="64"/>
      <c r="AG58" s="64"/>
      <c r="AH58" s="64"/>
      <c r="AI58" s="64"/>
      <c r="AJ58" s="64"/>
      <c r="AK58" s="65"/>
    </row>
    <row r="59" spans="2:37" ht="15" customHeight="1">
      <c r="B59" s="16"/>
      <c r="R59" s="17"/>
      <c r="U59" s="63" t="s">
        <v>44</v>
      </c>
      <c r="V59" s="64"/>
      <c r="W59" s="64"/>
      <c r="X59" s="64"/>
      <c r="Y59" s="64"/>
      <c r="Z59" s="64"/>
      <c r="AA59" s="64"/>
      <c r="AB59" s="64"/>
      <c r="AC59" s="64"/>
      <c r="AD59" s="64"/>
      <c r="AE59" s="64"/>
      <c r="AF59" s="64"/>
      <c r="AG59" s="64"/>
      <c r="AH59" s="64"/>
      <c r="AI59" s="64"/>
      <c r="AJ59" s="64"/>
      <c r="AK59" s="65"/>
    </row>
    <row r="60" spans="2:37" ht="15" customHeight="1">
      <c r="B60" s="16"/>
      <c r="R60" s="17"/>
      <c r="U60" s="63" t="s">
        <v>45</v>
      </c>
      <c r="V60" s="64"/>
      <c r="W60" s="64"/>
      <c r="X60" s="64"/>
      <c r="Y60" s="64"/>
      <c r="Z60" s="64"/>
      <c r="AA60" s="64"/>
      <c r="AB60" s="64"/>
      <c r="AC60" s="64"/>
      <c r="AD60" s="64"/>
      <c r="AE60" s="64"/>
      <c r="AF60" s="64"/>
      <c r="AG60" s="64"/>
      <c r="AH60" s="64"/>
      <c r="AI60" s="64"/>
      <c r="AJ60" s="64"/>
      <c r="AK60" s="65"/>
    </row>
    <row r="61" spans="2:37" ht="15" customHeight="1">
      <c r="B61" s="16"/>
      <c r="R61" s="17"/>
      <c r="U61" s="63"/>
      <c r="V61" s="64"/>
      <c r="W61" s="64"/>
      <c r="X61" s="64"/>
      <c r="Y61" s="64"/>
      <c r="Z61" s="64"/>
      <c r="AA61" s="64"/>
      <c r="AB61" s="64"/>
      <c r="AC61" s="64"/>
      <c r="AD61" s="64"/>
      <c r="AE61" s="64"/>
      <c r="AF61" s="64"/>
      <c r="AG61" s="64"/>
      <c r="AH61" s="64"/>
      <c r="AI61" s="64"/>
      <c r="AJ61" s="64"/>
      <c r="AK61" s="65"/>
    </row>
    <row r="62" spans="2:37" ht="15" customHeight="1">
      <c r="B62" s="16"/>
      <c r="R62" s="17"/>
      <c r="U62" s="60" t="s">
        <v>46</v>
      </c>
      <c r="V62" s="61"/>
      <c r="W62" s="61"/>
      <c r="X62" s="61"/>
      <c r="Y62" s="61"/>
      <c r="Z62" s="61"/>
      <c r="AA62" s="61"/>
      <c r="AB62" s="61"/>
      <c r="AC62" s="61"/>
      <c r="AD62" s="61"/>
      <c r="AE62" s="61"/>
      <c r="AF62" s="61"/>
      <c r="AG62" s="61"/>
      <c r="AH62" s="61"/>
      <c r="AI62" s="61"/>
      <c r="AJ62" s="61"/>
      <c r="AK62" s="62"/>
    </row>
    <row r="63" spans="2:37" ht="15" customHeight="1">
      <c r="B63" s="16"/>
      <c r="R63" s="17"/>
      <c r="U63" s="63" t="s">
        <v>47</v>
      </c>
      <c r="V63" s="64"/>
      <c r="W63" s="64"/>
      <c r="X63" s="64"/>
      <c r="Y63" s="64"/>
      <c r="Z63" s="64"/>
      <c r="AA63" s="64"/>
      <c r="AB63" s="64"/>
      <c r="AC63" s="64"/>
      <c r="AD63" s="64"/>
      <c r="AE63" s="64"/>
      <c r="AF63" s="64"/>
      <c r="AG63" s="64"/>
      <c r="AH63" s="64"/>
      <c r="AI63" s="64"/>
      <c r="AJ63" s="64"/>
      <c r="AK63" s="65"/>
    </row>
    <row r="64" spans="2:37" ht="15" customHeight="1">
      <c r="B64" s="16"/>
      <c r="R64" s="17"/>
      <c r="U64" s="63" t="s">
        <v>48</v>
      </c>
      <c r="V64" s="64"/>
      <c r="W64" s="64"/>
      <c r="X64" s="64"/>
      <c r="Y64" s="64"/>
      <c r="Z64" s="64"/>
      <c r="AA64" s="64"/>
      <c r="AB64" s="64"/>
      <c r="AC64" s="64"/>
      <c r="AD64" s="64"/>
      <c r="AE64" s="64"/>
      <c r="AF64" s="64"/>
      <c r="AG64" s="64"/>
      <c r="AH64" s="64"/>
      <c r="AI64" s="64"/>
      <c r="AJ64" s="64"/>
      <c r="AK64" s="65"/>
    </row>
    <row r="65" spans="2:37" ht="15" customHeight="1">
      <c r="B65" s="16"/>
      <c r="R65" s="17"/>
      <c r="U65" s="63" t="s">
        <v>49</v>
      </c>
      <c r="V65" s="64"/>
      <c r="W65" s="64"/>
      <c r="X65" s="64"/>
      <c r="Y65" s="64"/>
      <c r="Z65" s="64"/>
      <c r="AA65" s="64"/>
      <c r="AB65" s="64"/>
      <c r="AC65" s="64"/>
      <c r="AD65" s="64"/>
      <c r="AE65" s="64"/>
      <c r="AF65" s="64"/>
      <c r="AG65" s="64"/>
      <c r="AH65" s="64"/>
      <c r="AI65" s="64"/>
      <c r="AJ65" s="64"/>
      <c r="AK65" s="65"/>
    </row>
    <row r="66" spans="2:37" ht="15" customHeight="1">
      <c r="B66" s="16"/>
      <c r="R66" s="17"/>
      <c r="U66" s="63"/>
      <c r="V66" s="64"/>
      <c r="W66" s="64"/>
      <c r="X66" s="64"/>
      <c r="Y66" s="64"/>
      <c r="Z66" s="64"/>
      <c r="AA66" s="64"/>
      <c r="AB66" s="64"/>
      <c r="AC66" s="64"/>
      <c r="AD66" s="64"/>
      <c r="AE66" s="64"/>
      <c r="AF66" s="64"/>
      <c r="AG66" s="64"/>
      <c r="AH66" s="64"/>
      <c r="AI66" s="64"/>
      <c r="AJ66" s="64"/>
      <c r="AK66" s="65"/>
    </row>
    <row r="67" spans="2:37" ht="15.75" customHeight="1" thickBot="1">
      <c r="B67" s="19"/>
      <c r="C67" s="26"/>
      <c r="D67" s="26"/>
      <c r="E67" s="26"/>
      <c r="F67" s="26"/>
      <c r="G67" s="26"/>
      <c r="H67" s="26"/>
      <c r="I67" s="26"/>
      <c r="J67" s="26"/>
      <c r="K67" s="26"/>
      <c r="L67" s="26"/>
      <c r="M67" s="26"/>
      <c r="N67" s="26"/>
      <c r="O67" s="26"/>
      <c r="P67" s="26"/>
      <c r="Q67" s="26"/>
      <c r="R67" s="18"/>
      <c r="U67" s="78" t="s">
        <v>50</v>
      </c>
      <c r="V67" s="79"/>
      <c r="W67" s="79"/>
      <c r="X67" s="79"/>
      <c r="Y67" s="79"/>
      <c r="Z67" s="79"/>
      <c r="AA67" s="79"/>
      <c r="AB67" s="79"/>
      <c r="AC67" s="79"/>
      <c r="AD67" s="79"/>
      <c r="AE67" s="79"/>
      <c r="AF67" s="79"/>
      <c r="AG67" s="79"/>
      <c r="AH67" s="79"/>
      <c r="AI67" s="79"/>
      <c r="AJ67" s="79"/>
      <c r="AK67" s="80"/>
    </row>
  </sheetData>
  <sheetProtection algorithmName="SHA-512" hashValue="aYZJjMuZBAbcRdtHkFjR7FNjPU9EF8K41JiKBBTBd9XRBW8W+BvRt1ZWRBTjFd74T9hUtHjF4o2Bf32lw3IGaQ==" saltValue="ZJFqYILIFxGVOXos6WZHmw==" spinCount="100000" sheet="1" selectLockedCells="1"/>
  <mergeCells count="66">
    <mergeCell ref="U66:AK66"/>
    <mergeCell ref="U67:AK67"/>
    <mergeCell ref="U31:AK31"/>
    <mergeCell ref="U61:AK61"/>
    <mergeCell ref="U62:AK62"/>
    <mergeCell ref="U63:AK63"/>
    <mergeCell ref="U64:AK64"/>
    <mergeCell ref="U65:AK65"/>
    <mergeCell ref="U56:AK56"/>
    <mergeCell ref="U57:AK57"/>
    <mergeCell ref="U58:AK58"/>
    <mergeCell ref="U59:AK59"/>
    <mergeCell ref="U60:AK60"/>
    <mergeCell ref="U51:AK51"/>
    <mergeCell ref="U52:AK52"/>
    <mergeCell ref="U53:AK53"/>
    <mergeCell ref="U54:AK54"/>
    <mergeCell ref="U55:AK55"/>
    <mergeCell ref="U47:AK47"/>
    <mergeCell ref="U45:AK45"/>
    <mergeCell ref="U48:AK48"/>
    <mergeCell ref="U49:AK49"/>
    <mergeCell ref="U50:AK50"/>
    <mergeCell ref="U41:AK41"/>
    <mergeCell ref="U42:AK42"/>
    <mergeCell ref="U43:AK43"/>
    <mergeCell ref="U44:AK44"/>
    <mergeCell ref="U46:AK46"/>
    <mergeCell ref="U35:AK35"/>
    <mergeCell ref="U37:AK37"/>
    <mergeCell ref="U38:AK38"/>
    <mergeCell ref="U39:AK39"/>
    <mergeCell ref="U40:AK40"/>
    <mergeCell ref="U36:AK36"/>
    <mergeCell ref="U30:AK30"/>
    <mergeCell ref="U32:AK32"/>
    <mergeCell ref="U33:AK33"/>
    <mergeCell ref="U34:AK34"/>
    <mergeCell ref="U29:AK29"/>
    <mergeCell ref="B2:R3"/>
    <mergeCell ref="U2:AK3"/>
    <mergeCell ref="U4:AK4"/>
    <mergeCell ref="U5:AK5"/>
    <mergeCell ref="U19:AK19"/>
    <mergeCell ref="U6:AK6"/>
    <mergeCell ref="U9:AK9"/>
    <mergeCell ref="U10:AK10"/>
    <mergeCell ref="U11:AK11"/>
    <mergeCell ref="U12:AK12"/>
    <mergeCell ref="U7:AK7"/>
    <mergeCell ref="U8:AK8"/>
    <mergeCell ref="U13:AK13"/>
    <mergeCell ref="U14:AK14"/>
    <mergeCell ref="U15:AK15"/>
    <mergeCell ref="U16:AK16"/>
    <mergeCell ref="U18:AK18"/>
    <mergeCell ref="U17:AK17"/>
    <mergeCell ref="U20:AK20"/>
    <mergeCell ref="U21:AK21"/>
    <mergeCell ref="U22:AK22"/>
    <mergeCell ref="U23:AK23"/>
    <mergeCell ref="U24:AK24"/>
    <mergeCell ref="U25:AK25"/>
    <mergeCell ref="U27:AK27"/>
    <mergeCell ref="U28:AK28"/>
    <mergeCell ref="U26:AK26"/>
  </mergeCells>
  <hyperlinks>
    <hyperlink ref="U10" r:id="rId1" xr:uid="{00000000-0004-0000-0000-000000000000}"/>
  </hyperlinks>
  <pageMargins left="0.23622047244094491" right="0.23622047244094491" top="0.74803149606299213" bottom="0.74803149606299213" header="0.31496062992125984" footer="0.31496062992125984"/>
  <pageSetup paperSize="9" scale="70" orientation="portrait" r:id="rId2"/>
  <colBreaks count="1" manualBreakCount="1">
    <brk id="19"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E1:AD161"/>
  <sheetViews>
    <sheetView tabSelected="1" topLeftCell="A65" zoomScaleNormal="100" workbookViewId="0">
      <selection activeCell="R67" sqref="R67:S67"/>
    </sheetView>
  </sheetViews>
  <sheetFormatPr defaultColWidth="9.140625" defaultRowHeight="14.45"/>
  <cols>
    <col min="1" max="5" width="1.7109375" style="7" customWidth="1"/>
    <col min="6" max="6" width="9.140625" style="7"/>
    <col min="7" max="7" width="1.7109375" style="7" customWidth="1"/>
    <col min="8" max="8" width="9.140625" style="7"/>
    <col min="9" max="9" width="1.7109375" style="7" customWidth="1"/>
    <col min="10" max="16" width="9.7109375" style="7" customWidth="1"/>
    <col min="17" max="19" width="11.7109375" style="7" customWidth="1"/>
    <col min="20" max="20" width="1.7109375" style="7" customWidth="1"/>
    <col min="21" max="16384" width="9.140625" style="7"/>
  </cols>
  <sheetData>
    <row r="1" spans="5:20" ht="15" thickBot="1"/>
    <row r="2" spans="5:20" ht="6" customHeight="1">
      <c r="E2" s="13"/>
      <c r="F2" s="14"/>
      <c r="G2" s="14"/>
      <c r="H2" s="14"/>
      <c r="I2" s="14"/>
      <c r="J2" s="14"/>
      <c r="K2" s="14"/>
      <c r="L2" s="14"/>
      <c r="M2" s="14"/>
      <c r="N2" s="14"/>
      <c r="O2" s="14"/>
      <c r="P2" s="14"/>
      <c r="Q2" s="14"/>
      <c r="R2" s="14"/>
      <c r="S2" s="14"/>
      <c r="T2" s="15"/>
    </row>
    <row r="3" spans="5:20" ht="18.600000000000001">
      <c r="E3" s="3"/>
      <c r="F3" s="93" t="s">
        <v>51</v>
      </c>
      <c r="G3" s="94"/>
      <c r="H3" s="94"/>
      <c r="I3" s="94"/>
      <c r="J3" s="94"/>
      <c r="K3" s="95"/>
      <c r="L3" s="108" t="s">
        <v>52</v>
      </c>
      <c r="M3" s="109"/>
      <c r="N3" s="109"/>
      <c r="O3" s="109"/>
      <c r="P3" s="109"/>
      <c r="Q3" s="109"/>
      <c r="R3" s="109"/>
      <c r="S3" s="110"/>
      <c r="T3" s="6"/>
    </row>
    <row r="4" spans="5:20" ht="6" customHeight="1">
      <c r="E4" s="16"/>
      <c r="T4" s="17"/>
    </row>
    <row r="5" spans="5:20" ht="18.600000000000001">
      <c r="E5" s="3"/>
      <c r="F5" s="93" t="s">
        <v>53</v>
      </c>
      <c r="G5" s="94"/>
      <c r="H5" s="95"/>
      <c r="I5" s="111" t="s">
        <v>54</v>
      </c>
      <c r="J5" s="112"/>
      <c r="K5" s="112"/>
      <c r="L5" s="112"/>
      <c r="M5" s="112"/>
      <c r="N5" s="112"/>
      <c r="O5" s="112"/>
      <c r="P5" s="112"/>
      <c r="Q5" s="112"/>
      <c r="R5" s="112"/>
      <c r="S5" s="113"/>
      <c r="T5" s="4"/>
    </row>
    <row r="6" spans="5:20" ht="6" customHeight="1">
      <c r="E6" s="16"/>
      <c r="T6" s="17"/>
    </row>
    <row r="7" spans="5:20" ht="18.600000000000001">
      <c r="E7" s="3"/>
      <c r="F7" s="93" t="s">
        <v>55</v>
      </c>
      <c r="G7" s="94"/>
      <c r="H7" s="94"/>
      <c r="I7" s="94"/>
      <c r="J7" s="94"/>
      <c r="K7" s="94"/>
      <c r="L7" s="94"/>
      <c r="M7" s="94"/>
      <c r="N7" s="94"/>
      <c r="O7" s="94"/>
      <c r="P7" s="94"/>
      <c r="Q7" s="94"/>
      <c r="R7" s="94"/>
      <c r="S7" s="95"/>
      <c r="T7" s="4"/>
    </row>
    <row r="8" spans="5:20" ht="15">
      <c r="E8" s="16"/>
      <c r="F8" s="96" t="s">
        <v>56</v>
      </c>
      <c r="G8" s="97"/>
      <c r="H8" s="97"/>
      <c r="I8" s="97"/>
      <c r="J8" s="97"/>
      <c r="K8" s="97"/>
      <c r="L8" s="97"/>
      <c r="M8" s="97"/>
      <c r="N8" s="97"/>
      <c r="O8" s="97"/>
      <c r="P8" s="97"/>
      <c r="Q8" s="97"/>
      <c r="R8" s="97"/>
      <c r="S8" s="98"/>
      <c r="T8" s="17"/>
    </row>
    <row r="9" spans="5:20">
      <c r="E9" s="16"/>
      <c r="F9" s="99"/>
      <c r="G9" s="100"/>
      <c r="H9" s="100"/>
      <c r="I9" s="100"/>
      <c r="J9" s="100"/>
      <c r="K9" s="100"/>
      <c r="L9" s="100"/>
      <c r="M9" s="100"/>
      <c r="N9" s="100"/>
      <c r="O9" s="100"/>
      <c r="P9" s="100"/>
      <c r="Q9" s="100"/>
      <c r="R9" s="100"/>
      <c r="S9" s="101"/>
      <c r="T9" s="17"/>
    </row>
    <row r="10" spans="5:20">
      <c r="E10" s="16"/>
      <c r="F10" s="99"/>
      <c r="G10" s="100"/>
      <c r="H10" s="100"/>
      <c r="I10" s="100"/>
      <c r="J10" s="100"/>
      <c r="K10" s="100"/>
      <c r="L10" s="100"/>
      <c r="M10" s="100"/>
      <c r="N10" s="100"/>
      <c r="O10" s="100"/>
      <c r="P10" s="100"/>
      <c r="Q10" s="100"/>
      <c r="R10" s="100"/>
      <c r="S10" s="101"/>
      <c r="T10" s="17"/>
    </row>
    <row r="11" spans="5:20">
      <c r="E11" s="16"/>
      <c r="F11" s="99"/>
      <c r="G11" s="100"/>
      <c r="H11" s="100"/>
      <c r="I11" s="100"/>
      <c r="J11" s="100"/>
      <c r="K11" s="100"/>
      <c r="L11" s="100"/>
      <c r="M11" s="100"/>
      <c r="N11" s="100"/>
      <c r="O11" s="100"/>
      <c r="P11" s="100"/>
      <c r="Q11" s="100"/>
      <c r="R11" s="100"/>
      <c r="S11" s="101"/>
      <c r="T11" s="17"/>
    </row>
    <row r="12" spans="5:20">
      <c r="E12" s="16"/>
      <c r="F12" s="99"/>
      <c r="G12" s="100"/>
      <c r="H12" s="100"/>
      <c r="I12" s="100"/>
      <c r="J12" s="100"/>
      <c r="K12" s="100"/>
      <c r="L12" s="100"/>
      <c r="M12" s="100"/>
      <c r="N12" s="100"/>
      <c r="O12" s="100"/>
      <c r="P12" s="100"/>
      <c r="Q12" s="100"/>
      <c r="R12" s="100"/>
      <c r="S12" s="101"/>
      <c r="T12" s="17"/>
    </row>
    <row r="13" spans="5:20">
      <c r="E13" s="16"/>
      <c r="F13" s="99"/>
      <c r="G13" s="100"/>
      <c r="H13" s="100"/>
      <c r="I13" s="100"/>
      <c r="J13" s="100"/>
      <c r="K13" s="100"/>
      <c r="L13" s="100"/>
      <c r="M13" s="100"/>
      <c r="N13" s="100"/>
      <c r="O13" s="100"/>
      <c r="P13" s="100"/>
      <c r="Q13" s="100"/>
      <c r="R13" s="100"/>
      <c r="S13" s="101"/>
      <c r="T13" s="17"/>
    </row>
    <row r="14" spans="5:20">
      <c r="E14" s="16"/>
      <c r="F14" s="99"/>
      <c r="G14" s="100"/>
      <c r="H14" s="100"/>
      <c r="I14" s="100"/>
      <c r="J14" s="100"/>
      <c r="K14" s="100"/>
      <c r="L14" s="100"/>
      <c r="M14" s="100"/>
      <c r="N14" s="100"/>
      <c r="O14" s="100"/>
      <c r="P14" s="100"/>
      <c r="Q14" s="100"/>
      <c r="R14" s="100"/>
      <c r="S14" s="101"/>
      <c r="T14" s="17"/>
    </row>
    <row r="15" spans="5:20">
      <c r="E15" s="16"/>
      <c r="F15" s="99"/>
      <c r="G15" s="100"/>
      <c r="H15" s="100"/>
      <c r="I15" s="100"/>
      <c r="J15" s="100"/>
      <c r="K15" s="100"/>
      <c r="L15" s="100"/>
      <c r="M15" s="100"/>
      <c r="N15" s="100"/>
      <c r="O15" s="100"/>
      <c r="P15" s="100"/>
      <c r="Q15" s="100"/>
      <c r="R15" s="100"/>
      <c r="S15" s="101"/>
      <c r="T15" s="17"/>
    </row>
    <row r="16" spans="5:20">
      <c r="E16" s="16"/>
      <c r="F16" s="102"/>
      <c r="G16" s="103"/>
      <c r="H16" s="103"/>
      <c r="I16" s="103"/>
      <c r="J16" s="103"/>
      <c r="K16" s="103"/>
      <c r="L16" s="103"/>
      <c r="M16" s="103"/>
      <c r="N16" s="103"/>
      <c r="O16" s="103"/>
      <c r="P16" s="103"/>
      <c r="Q16" s="103"/>
      <c r="R16" s="103"/>
      <c r="S16" s="104"/>
      <c r="T16" s="17"/>
    </row>
    <row r="17" spans="5:30" ht="6" customHeight="1">
      <c r="E17" s="16"/>
      <c r="F17" s="37"/>
      <c r="G17" s="37"/>
      <c r="H17" s="37"/>
      <c r="I17" s="37"/>
      <c r="J17" s="37"/>
      <c r="K17" s="37"/>
      <c r="L17" s="37"/>
      <c r="M17" s="37"/>
      <c r="N17" s="37"/>
      <c r="O17" s="37"/>
      <c r="P17" s="37"/>
      <c r="Q17" s="37"/>
      <c r="R17" s="37"/>
      <c r="S17" s="37"/>
      <c r="T17" s="17"/>
    </row>
    <row r="18" spans="5:30" ht="18.600000000000001">
      <c r="E18" s="16"/>
      <c r="F18" s="5" t="s">
        <v>57</v>
      </c>
      <c r="G18" s="105">
        <v>43893</v>
      </c>
      <c r="H18" s="106"/>
      <c r="I18" s="106"/>
      <c r="J18" s="106"/>
      <c r="K18" s="106"/>
      <c r="L18" s="106"/>
      <c r="M18" s="106"/>
      <c r="N18" s="106"/>
      <c r="O18" s="106"/>
      <c r="P18" s="106"/>
      <c r="Q18" s="106"/>
      <c r="R18" s="106"/>
      <c r="S18" s="107"/>
      <c r="T18" s="17"/>
    </row>
    <row r="19" spans="5:30" ht="6" customHeight="1" thickBot="1">
      <c r="E19" s="19"/>
      <c r="F19" s="20"/>
      <c r="G19" s="21"/>
      <c r="H19" s="21"/>
      <c r="I19" s="21"/>
      <c r="J19" s="21"/>
      <c r="K19" s="21"/>
      <c r="L19" s="21"/>
      <c r="M19" s="21"/>
      <c r="N19" s="21"/>
      <c r="O19" s="21"/>
      <c r="P19" s="21"/>
      <c r="Q19" s="21"/>
      <c r="R19" s="21"/>
      <c r="S19" s="21"/>
      <c r="T19" s="18"/>
    </row>
    <row r="20" spans="5:30" ht="6" customHeight="1">
      <c r="F20" s="11"/>
      <c r="G20" s="12"/>
      <c r="H20" s="12"/>
      <c r="I20" s="12"/>
      <c r="J20" s="12"/>
      <c r="K20" s="12"/>
      <c r="L20" s="12"/>
      <c r="M20" s="12"/>
      <c r="N20" s="12"/>
      <c r="O20" s="12"/>
      <c r="P20" s="12"/>
      <c r="Q20" s="12"/>
      <c r="R20" s="12"/>
      <c r="S20" s="12"/>
    </row>
    <row r="21" spans="5:30" ht="9.9499999999999993" customHeight="1">
      <c r="F21" s="11"/>
      <c r="G21" s="12"/>
      <c r="H21" s="12"/>
      <c r="I21" s="12"/>
      <c r="J21" s="12"/>
      <c r="K21" s="12"/>
      <c r="L21" s="12"/>
      <c r="M21" s="12"/>
      <c r="N21" s="12"/>
      <c r="O21" s="12"/>
      <c r="P21" s="12"/>
      <c r="Q21" s="12"/>
      <c r="R21" s="12"/>
      <c r="S21" s="12"/>
    </row>
    <row r="22" spans="5:30" ht="6" customHeight="1" thickBot="1"/>
    <row r="23" spans="5:30" ht="5.0999999999999996" customHeight="1">
      <c r="E23" s="13"/>
      <c r="F23" s="14"/>
      <c r="G23" s="14"/>
      <c r="H23" s="14"/>
      <c r="I23" s="14"/>
      <c r="J23" s="14"/>
      <c r="K23" s="14"/>
      <c r="L23" s="14"/>
      <c r="M23" s="14"/>
      <c r="N23" s="14"/>
      <c r="O23" s="14"/>
      <c r="P23" s="14"/>
      <c r="Q23" s="14"/>
      <c r="R23" s="14"/>
      <c r="S23" s="14"/>
      <c r="T23" s="15"/>
    </row>
    <row r="24" spans="5:30" s="9" customFormat="1" ht="18.600000000000001">
      <c r="E24" s="22"/>
      <c r="F24" s="1" t="s">
        <v>58</v>
      </c>
      <c r="H24" s="114" t="s">
        <v>59</v>
      </c>
      <c r="I24" s="114"/>
      <c r="J24" s="114"/>
      <c r="K24" s="114"/>
      <c r="L24" s="114"/>
      <c r="M24" s="114"/>
      <c r="N24" s="114"/>
      <c r="O24" s="114"/>
      <c r="P24" s="114"/>
      <c r="Q24" s="114"/>
      <c r="R24" s="114"/>
      <c r="S24" s="114"/>
      <c r="T24" s="2"/>
      <c r="U24" s="8"/>
      <c r="V24" s="8"/>
      <c r="W24" s="8"/>
      <c r="X24" s="8"/>
      <c r="Y24" s="8"/>
      <c r="Z24" s="8"/>
      <c r="AA24" s="8"/>
      <c r="AB24" s="8"/>
      <c r="AC24" s="8"/>
      <c r="AD24" s="8"/>
    </row>
    <row r="25" spans="5:30" s="9" customFormat="1" ht="18.600000000000001">
      <c r="E25" s="22"/>
      <c r="H25" s="115" t="s">
        <v>60</v>
      </c>
      <c r="I25" s="115"/>
      <c r="J25" s="115"/>
      <c r="K25" s="115"/>
      <c r="L25" s="115"/>
      <c r="M25" s="115"/>
      <c r="N25" s="115"/>
      <c r="O25" s="115"/>
      <c r="P25" s="115"/>
      <c r="Q25" s="115"/>
      <c r="R25" s="115"/>
      <c r="S25" s="115"/>
      <c r="T25" s="23"/>
      <c r="U25" s="10"/>
      <c r="V25" s="10"/>
      <c r="W25" s="10"/>
      <c r="X25" s="10"/>
      <c r="Y25" s="10"/>
      <c r="Z25" s="10"/>
      <c r="AA25" s="10"/>
      <c r="AB25" s="10"/>
      <c r="AC25" s="10"/>
      <c r="AD25" s="10"/>
    </row>
    <row r="26" spans="5:30" ht="5.0999999999999996" customHeight="1">
      <c r="E26" s="16"/>
      <c r="T26" s="17"/>
    </row>
    <row r="27" spans="5:30" ht="18.600000000000001">
      <c r="E27" s="16"/>
      <c r="H27" s="9" t="s">
        <v>61</v>
      </c>
      <c r="I27" s="9"/>
      <c r="J27" s="114" t="s">
        <v>62</v>
      </c>
      <c r="K27" s="114"/>
      <c r="L27" s="114"/>
      <c r="M27" s="114"/>
      <c r="N27" s="114"/>
      <c r="O27" s="114"/>
      <c r="P27" s="114"/>
      <c r="Q27" s="114"/>
      <c r="R27" s="114"/>
      <c r="T27" s="17"/>
    </row>
    <row r="28" spans="5:30" ht="5.0999999999999996" customHeight="1">
      <c r="E28" s="16"/>
      <c r="T28" s="17"/>
    </row>
    <row r="29" spans="5:30">
      <c r="E29" s="16"/>
      <c r="J29" s="85" t="s">
        <v>63</v>
      </c>
      <c r="K29" s="86"/>
      <c r="L29" s="86"/>
      <c r="M29" s="86"/>
      <c r="N29" s="86"/>
      <c r="O29" s="86"/>
      <c r="P29" s="86"/>
      <c r="Q29" s="87"/>
      <c r="R29" s="118">
        <v>3</v>
      </c>
      <c r="S29" s="119"/>
      <c r="T29" s="4"/>
    </row>
    <row r="30" spans="5:30" ht="5.0999999999999996" customHeight="1">
      <c r="E30" s="16"/>
      <c r="T30" s="17"/>
    </row>
    <row r="31" spans="5:30">
      <c r="E31" s="16"/>
      <c r="J31" s="85" t="s">
        <v>64</v>
      </c>
      <c r="K31" s="86"/>
      <c r="L31" s="86"/>
      <c r="M31" s="86"/>
      <c r="N31" s="86"/>
      <c r="O31" s="86"/>
      <c r="P31" s="86"/>
      <c r="Q31" s="87"/>
      <c r="R31" s="120">
        <v>2.4</v>
      </c>
      <c r="S31" s="121"/>
      <c r="T31" s="4"/>
    </row>
    <row r="32" spans="5:30" ht="5.0999999999999996" customHeight="1">
      <c r="E32" s="16"/>
      <c r="T32" s="17"/>
    </row>
    <row r="33" spans="5:20">
      <c r="E33" s="16"/>
      <c r="J33" s="88" t="s">
        <v>65</v>
      </c>
      <c r="K33" s="89"/>
      <c r="L33" s="89"/>
      <c r="M33" s="89"/>
      <c r="N33" s="89"/>
      <c r="O33" s="89"/>
      <c r="P33" s="89"/>
      <c r="Q33" s="90"/>
      <c r="R33" s="122">
        <f>R29*R31</f>
        <v>7.1999999999999993</v>
      </c>
      <c r="S33" s="123"/>
      <c r="T33" s="4"/>
    </row>
    <row r="34" spans="5:20" ht="5.0999999999999996" customHeight="1">
      <c r="E34" s="16"/>
      <c r="T34" s="17"/>
    </row>
    <row r="35" spans="5:20" ht="18.600000000000001">
      <c r="E35" s="16"/>
      <c r="H35" s="9" t="s">
        <v>66</v>
      </c>
      <c r="I35" s="9"/>
      <c r="J35" s="115" t="s">
        <v>67</v>
      </c>
      <c r="K35" s="115"/>
      <c r="L35" s="115"/>
      <c r="M35" s="115"/>
      <c r="N35" s="115"/>
      <c r="O35" s="115"/>
      <c r="P35" s="115"/>
      <c r="Q35" s="115"/>
      <c r="R35" s="115"/>
      <c r="T35" s="17"/>
    </row>
    <row r="36" spans="5:20" ht="5.0999999999999996" customHeight="1">
      <c r="E36" s="16"/>
      <c r="T36" s="17"/>
    </row>
    <row r="37" spans="5:20">
      <c r="E37" s="16"/>
      <c r="J37" s="85" t="s">
        <v>68</v>
      </c>
      <c r="K37" s="86"/>
      <c r="L37" s="86"/>
      <c r="M37" s="86"/>
      <c r="N37" s="86"/>
      <c r="O37" s="86"/>
      <c r="P37" s="86"/>
      <c r="Q37" s="87"/>
      <c r="R37" s="124">
        <v>110</v>
      </c>
      <c r="S37" s="125"/>
      <c r="T37" s="4"/>
    </row>
    <row r="38" spans="5:20" ht="5.0999999999999996" customHeight="1">
      <c r="E38" s="16"/>
      <c r="J38" s="24"/>
      <c r="K38" s="24"/>
      <c r="L38" s="24"/>
      <c r="M38" s="24"/>
      <c r="N38" s="24"/>
      <c r="O38" s="24"/>
      <c r="P38" s="24"/>
      <c r="Q38" s="24"/>
      <c r="R38" s="25"/>
      <c r="S38" s="25"/>
      <c r="T38" s="17"/>
    </row>
    <row r="39" spans="5:20">
      <c r="E39" s="16"/>
      <c r="J39" s="88" t="s">
        <v>69</v>
      </c>
      <c r="K39" s="89"/>
      <c r="L39" s="89"/>
      <c r="M39" s="89"/>
      <c r="N39" s="89"/>
      <c r="O39" s="89"/>
      <c r="P39" s="89"/>
      <c r="Q39" s="90"/>
      <c r="R39" s="126">
        <f>(R33*R37)</f>
        <v>791.99999999999989</v>
      </c>
      <c r="S39" s="127"/>
      <c r="T39" s="4"/>
    </row>
    <row r="40" spans="5:20" ht="5.0999999999999996" customHeight="1">
      <c r="E40" s="16"/>
      <c r="T40" s="17"/>
    </row>
    <row r="41" spans="5:20" ht="18.600000000000001">
      <c r="E41" s="16"/>
      <c r="H41" s="9" t="s">
        <v>70</v>
      </c>
      <c r="J41" s="115" t="s">
        <v>71</v>
      </c>
      <c r="K41" s="115"/>
      <c r="L41" s="115"/>
      <c r="M41" s="115"/>
      <c r="N41" s="115"/>
      <c r="O41" s="115"/>
      <c r="P41" s="115"/>
      <c r="Q41" s="115"/>
      <c r="R41" s="115"/>
      <c r="T41" s="17"/>
    </row>
    <row r="42" spans="5:20" ht="5.0999999999999996" customHeight="1">
      <c r="E42" s="16"/>
      <c r="T42" s="17"/>
    </row>
    <row r="43" spans="5:20">
      <c r="E43" s="16"/>
      <c r="J43" s="85" t="s">
        <v>72</v>
      </c>
      <c r="K43" s="86"/>
      <c r="L43" s="86"/>
      <c r="M43" s="86"/>
      <c r="N43" s="86"/>
      <c r="O43" s="86"/>
      <c r="P43" s="86"/>
      <c r="Q43" s="87"/>
      <c r="R43" s="128" t="s">
        <v>73</v>
      </c>
      <c r="S43" s="129"/>
      <c r="T43" s="17"/>
    </row>
    <row r="44" spans="5:20" ht="5.0999999999999996" customHeight="1">
      <c r="E44" s="16"/>
      <c r="T44" s="17"/>
    </row>
    <row r="45" spans="5:20">
      <c r="E45" s="16"/>
      <c r="J45" s="88" t="s">
        <v>74</v>
      </c>
      <c r="K45" s="89"/>
      <c r="L45" s="89"/>
      <c r="M45" s="89"/>
      <c r="N45" s="89"/>
      <c r="O45" s="89"/>
      <c r="P45" s="89"/>
      <c r="Q45" s="90"/>
      <c r="R45" s="91">
        <f>VLOOKUP(R43, 'Data Tables &amp; Notes'!F5:H18, 3, FALSE)</f>
        <v>27</v>
      </c>
      <c r="S45" s="92"/>
      <c r="T45" s="17"/>
    </row>
    <row r="46" spans="5:20" ht="5.0999999999999996" customHeight="1">
      <c r="E46" s="16"/>
      <c r="J46" s="27"/>
      <c r="K46" s="27"/>
      <c r="L46" s="27"/>
      <c r="M46" s="27"/>
      <c r="N46" s="27"/>
      <c r="O46" s="27"/>
      <c r="P46" s="27"/>
      <c r="Q46" s="27"/>
      <c r="R46" s="28"/>
      <c r="S46" s="28"/>
      <c r="T46" s="17"/>
    </row>
    <row r="47" spans="5:20">
      <c r="E47" s="16"/>
      <c r="J47" s="88" t="s">
        <v>75</v>
      </c>
      <c r="K47" s="89"/>
      <c r="L47" s="89"/>
      <c r="M47" s="89"/>
      <c r="N47" s="89"/>
      <c r="O47" s="89"/>
      <c r="P47" s="89"/>
      <c r="Q47" s="90"/>
      <c r="R47" s="91">
        <f>IF(R45=27, 27, 0.9*R45)</f>
        <v>27</v>
      </c>
      <c r="S47" s="92"/>
      <c r="T47" s="17"/>
    </row>
    <row r="48" spans="5:20" ht="5.0999999999999996" customHeight="1">
      <c r="E48" s="16"/>
      <c r="J48" s="27"/>
      <c r="K48" s="27"/>
      <c r="L48" s="27"/>
      <c r="M48" s="27"/>
      <c r="N48" s="27"/>
      <c r="O48" s="27"/>
      <c r="P48" s="27"/>
      <c r="Q48" s="27"/>
      <c r="R48" s="28"/>
      <c r="S48" s="28"/>
      <c r="T48" s="17"/>
    </row>
    <row r="49" spans="5:27" ht="18.600000000000001">
      <c r="E49" s="16"/>
      <c r="H49" s="9" t="s">
        <v>76</v>
      </c>
      <c r="J49" s="115" t="s">
        <v>77</v>
      </c>
      <c r="K49" s="115"/>
      <c r="L49" s="115"/>
      <c r="M49" s="115"/>
      <c r="N49" s="115"/>
      <c r="O49" s="115"/>
      <c r="P49" s="115"/>
      <c r="Q49" s="115"/>
      <c r="R49" s="115"/>
      <c r="S49" s="28"/>
      <c r="T49" s="17"/>
    </row>
    <row r="50" spans="5:27" ht="5.0999999999999996" customHeight="1">
      <c r="E50" s="16"/>
      <c r="J50" s="27"/>
      <c r="K50" s="27"/>
      <c r="L50" s="27"/>
      <c r="M50" s="27"/>
      <c r="N50" s="27"/>
      <c r="O50" s="27"/>
      <c r="P50" s="27"/>
      <c r="Q50" s="27"/>
      <c r="R50" s="28"/>
      <c r="S50" s="28"/>
      <c r="T50" s="17"/>
    </row>
    <row r="51" spans="5:27">
      <c r="E51" s="16"/>
      <c r="J51" s="88" t="s">
        <v>78</v>
      </c>
      <c r="K51" s="89"/>
      <c r="L51" s="89"/>
      <c r="M51" s="89"/>
      <c r="N51" s="89"/>
      <c r="O51" s="89"/>
      <c r="P51" s="89"/>
      <c r="Q51" s="90"/>
      <c r="R51" s="91">
        <f>R47-2</f>
        <v>25</v>
      </c>
      <c r="S51" s="92"/>
      <c r="T51" s="17"/>
    </row>
    <row r="52" spans="5:27" ht="5.0999999999999996" customHeight="1">
      <c r="E52" s="16"/>
      <c r="J52" s="27"/>
      <c r="K52" s="27"/>
      <c r="L52" s="27"/>
      <c r="M52" s="27"/>
      <c r="N52" s="27"/>
      <c r="O52" s="27"/>
      <c r="P52" s="27"/>
      <c r="Q52" s="27"/>
      <c r="R52" s="28"/>
      <c r="S52" s="28"/>
      <c r="T52" s="17"/>
    </row>
    <row r="53" spans="5:27">
      <c r="E53" s="16"/>
      <c r="J53" s="88" t="s">
        <v>79</v>
      </c>
      <c r="K53" s="89"/>
      <c r="L53" s="89"/>
      <c r="M53" s="89"/>
      <c r="N53" s="89"/>
      <c r="O53" s="89"/>
      <c r="P53" s="89"/>
      <c r="Q53" s="90"/>
      <c r="R53" s="116">
        <f>R39*R51</f>
        <v>19799.999999999996</v>
      </c>
      <c r="S53" s="117"/>
      <c r="T53" s="17"/>
    </row>
    <row r="54" spans="5:27" ht="5.0999999999999996" customHeight="1">
      <c r="E54" s="16"/>
      <c r="J54" s="27"/>
      <c r="K54" s="27"/>
      <c r="L54" s="27"/>
      <c r="M54" s="27"/>
      <c r="N54" s="27"/>
      <c r="O54" s="27"/>
      <c r="P54" s="27"/>
      <c r="Q54" s="27"/>
      <c r="R54" s="28"/>
      <c r="S54" s="28"/>
      <c r="T54" s="17"/>
    </row>
    <row r="55" spans="5:27">
      <c r="E55" s="16"/>
      <c r="J55" s="88" t="s">
        <v>80</v>
      </c>
      <c r="K55" s="89"/>
      <c r="L55" s="89"/>
      <c r="M55" s="89"/>
      <c r="N55" s="89"/>
      <c r="O55" s="89"/>
      <c r="P55" s="89"/>
      <c r="Q55" s="90"/>
      <c r="R55" s="142">
        <f>R53/1000000</f>
        <v>1.9799999999999995E-2</v>
      </c>
      <c r="S55" s="143"/>
      <c r="T55" s="17"/>
    </row>
    <row r="56" spans="5:27" ht="5.0999999999999996" customHeight="1">
      <c r="E56" s="16"/>
      <c r="J56" s="27"/>
      <c r="K56" s="27"/>
      <c r="L56" s="27"/>
      <c r="M56" s="27"/>
      <c r="N56" s="27"/>
      <c r="O56" s="27"/>
      <c r="P56" s="27"/>
      <c r="Q56" s="27"/>
      <c r="T56" s="17"/>
    </row>
    <row r="57" spans="5:27">
      <c r="E57" s="16"/>
      <c r="J57" s="88" t="s">
        <v>81</v>
      </c>
      <c r="K57" s="89"/>
      <c r="L57" s="89"/>
      <c r="M57" s="89"/>
      <c r="N57" s="89"/>
      <c r="O57" s="89"/>
      <c r="P57" s="89"/>
      <c r="Q57" s="90"/>
      <c r="R57" s="116">
        <f>R55*365</f>
        <v>7.2269999999999976</v>
      </c>
      <c r="S57" s="117"/>
      <c r="T57" s="17"/>
    </row>
    <row r="58" spans="5:27" ht="5.0999999999999996" customHeight="1" thickBot="1">
      <c r="E58" s="19"/>
      <c r="F58" s="26"/>
      <c r="G58" s="26"/>
      <c r="H58" s="26"/>
      <c r="I58" s="26"/>
      <c r="J58" s="26"/>
      <c r="K58" s="26"/>
      <c r="L58" s="26"/>
      <c r="M58" s="26"/>
      <c r="N58" s="26"/>
      <c r="O58" s="26"/>
      <c r="P58" s="26"/>
      <c r="Q58" s="26"/>
      <c r="R58" s="26"/>
      <c r="S58" s="26"/>
      <c r="T58" s="18"/>
    </row>
    <row r="59" spans="5:27" ht="5.0999999999999996" customHeight="1"/>
    <row r="60" spans="5:27" ht="9.9499999999999993" customHeight="1"/>
    <row r="61" spans="5:27" ht="5.0999999999999996" customHeight="1" thickBot="1"/>
    <row r="62" spans="5:27" ht="5.0999999999999996" customHeight="1">
      <c r="E62" s="13"/>
      <c r="F62" s="14"/>
      <c r="G62" s="14"/>
      <c r="H62" s="14"/>
      <c r="I62" s="14"/>
      <c r="J62" s="14"/>
      <c r="K62" s="14"/>
      <c r="L62" s="14"/>
      <c r="M62" s="14"/>
      <c r="N62" s="14"/>
      <c r="O62" s="14"/>
      <c r="P62" s="14"/>
      <c r="Q62" s="14"/>
      <c r="R62" s="14"/>
      <c r="S62" s="14"/>
      <c r="T62" s="15"/>
    </row>
    <row r="63" spans="5:27" ht="18.600000000000001">
      <c r="E63" s="16"/>
      <c r="F63" s="9" t="s">
        <v>82</v>
      </c>
      <c r="H63" s="114" t="s">
        <v>83</v>
      </c>
      <c r="I63" s="114"/>
      <c r="J63" s="114"/>
      <c r="K63" s="114"/>
      <c r="L63" s="114"/>
      <c r="M63" s="114"/>
      <c r="N63" s="114"/>
      <c r="O63" s="114"/>
      <c r="P63" s="114"/>
      <c r="Q63" s="114"/>
      <c r="R63" s="114"/>
      <c r="S63" s="114"/>
      <c r="T63" s="29"/>
      <c r="U63" s="8"/>
      <c r="V63" s="8"/>
      <c r="W63" s="8"/>
      <c r="X63" s="8"/>
      <c r="Z63" s="8"/>
    </row>
    <row r="64" spans="5:27" ht="5.0999999999999996" customHeight="1">
      <c r="E64" s="16"/>
      <c r="T64" s="17"/>
      <c r="AA64" s="8"/>
    </row>
    <row r="65" spans="5:25" ht="18.600000000000001">
      <c r="E65" s="16"/>
      <c r="H65" s="9" t="s">
        <v>61</v>
      </c>
      <c r="J65" s="114" t="s">
        <v>84</v>
      </c>
      <c r="K65" s="114"/>
      <c r="L65" s="114"/>
      <c r="M65" s="114"/>
      <c r="N65" s="114"/>
      <c r="O65" s="114"/>
      <c r="P65" s="114"/>
      <c r="Q65" s="114"/>
      <c r="R65" s="114"/>
      <c r="T65" s="17"/>
      <c r="Y65" s="8"/>
    </row>
    <row r="66" spans="5:25" ht="5.0999999999999996" customHeight="1">
      <c r="E66" s="16"/>
      <c r="T66" s="17"/>
    </row>
    <row r="67" spans="5:25">
      <c r="E67" s="16"/>
      <c r="J67" s="85" t="s">
        <v>85</v>
      </c>
      <c r="K67" s="86"/>
      <c r="L67" s="86"/>
      <c r="M67" s="86"/>
      <c r="N67" s="86"/>
      <c r="O67" s="86"/>
      <c r="P67" s="86"/>
      <c r="Q67" s="87"/>
      <c r="R67" s="81">
        <v>4.6899999999999997E-2</v>
      </c>
      <c r="S67" s="82"/>
      <c r="T67" s="4"/>
    </row>
    <row r="68" spans="5:25" ht="5.0999999999999996" customHeight="1">
      <c r="E68" s="16"/>
      <c r="T68" s="17"/>
    </row>
    <row r="69" spans="5:25" ht="18.600000000000001">
      <c r="E69" s="16"/>
      <c r="H69" s="9" t="s">
        <v>66</v>
      </c>
      <c r="J69" s="114" t="s">
        <v>86</v>
      </c>
      <c r="K69" s="114"/>
      <c r="L69" s="114"/>
      <c r="M69" s="114"/>
      <c r="N69" s="114"/>
      <c r="O69" s="114"/>
      <c r="P69" s="114"/>
      <c r="Q69" s="114"/>
      <c r="R69" s="114"/>
      <c r="T69" s="17"/>
    </row>
    <row r="70" spans="5:25" ht="5.0999999999999996" customHeight="1">
      <c r="E70" s="16"/>
      <c r="T70" s="17"/>
    </row>
    <row r="71" spans="5:25">
      <c r="E71" s="16"/>
      <c r="J71" s="85" t="s">
        <v>87</v>
      </c>
      <c r="K71" s="86"/>
      <c r="L71" s="86"/>
      <c r="M71" s="86"/>
      <c r="N71" s="86"/>
      <c r="O71" s="86"/>
      <c r="P71" s="86"/>
      <c r="Q71" s="87"/>
      <c r="R71" s="83">
        <v>0</v>
      </c>
      <c r="S71" s="84"/>
      <c r="T71" s="4"/>
    </row>
    <row r="72" spans="5:25" ht="6" customHeight="1">
      <c r="E72" s="16"/>
      <c r="J72" s="24"/>
      <c r="K72" s="24"/>
      <c r="L72" s="24"/>
      <c r="M72" s="24"/>
      <c r="N72" s="24"/>
      <c r="O72" s="24"/>
      <c r="P72" s="24"/>
      <c r="Q72" s="24"/>
      <c r="R72" s="42"/>
      <c r="S72" s="42"/>
      <c r="T72" s="17"/>
    </row>
    <row r="73" spans="5:25">
      <c r="E73" s="16"/>
      <c r="J73" s="85" t="s">
        <v>88</v>
      </c>
      <c r="K73" s="86"/>
      <c r="L73" s="86"/>
      <c r="M73" s="86"/>
      <c r="N73" s="86"/>
      <c r="O73" s="86"/>
      <c r="P73" s="86"/>
      <c r="Q73" s="87"/>
      <c r="R73" s="83">
        <v>0</v>
      </c>
      <c r="S73" s="84"/>
      <c r="T73" s="17"/>
    </row>
    <row r="74" spans="5:25" ht="6" customHeight="1">
      <c r="E74" s="16"/>
      <c r="J74" s="24"/>
      <c r="K74" s="24"/>
      <c r="L74" s="24"/>
      <c r="M74" s="24"/>
      <c r="N74" s="24"/>
      <c r="O74" s="24"/>
      <c r="P74" s="24"/>
      <c r="Q74" s="24"/>
      <c r="R74" s="42"/>
      <c r="S74" s="42"/>
      <c r="T74" s="17"/>
    </row>
    <row r="75" spans="5:25">
      <c r="E75" s="16"/>
      <c r="J75" s="85" t="s">
        <v>89</v>
      </c>
      <c r="K75" s="86"/>
      <c r="L75" s="86"/>
      <c r="M75" s="86"/>
      <c r="N75" s="86"/>
      <c r="O75" s="86"/>
      <c r="P75" s="86"/>
      <c r="Q75" s="87"/>
      <c r="R75" s="83">
        <v>0</v>
      </c>
      <c r="S75" s="84"/>
      <c r="T75" s="17"/>
    </row>
    <row r="76" spans="5:25" ht="6" customHeight="1">
      <c r="E76" s="16"/>
      <c r="J76" s="24"/>
      <c r="K76" s="24"/>
      <c r="L76" s="24"/>
      <c r="M76" s="24"/>
      <c r="N76" s="24"/>
      <c r="O76" s="24"/>
      <c r="P76" s="24"/>
      <c r="Q76" s="24"/>
      <c r="R76" s="42"/>
      <c r="S76" s="42"/>
      <c r="T76" s="17"/>
    </row>
    <row r="77" spans="5:25">
      <c r="E77" s="16"/>
      <c r="J77" s="85" t="s">
        <v>90</v>
      </c>
      <c r="K77" s="86"/>
      <c r="L77" s="86"/>
      <c r="M77" s="86"/>
      <c r="N77" s="86"/>
      <c r="O77" s="86"/>
      <c r="P77" s="86"/>
      <c r="Q77" s="87"/>
      <c r="R77" s="83">
        <v>0</v>
      </c>
      <c r="S77" s="84"/>
      <c r="T77" s="17"/>
    </row>
    <row r="78" spans="5:25" ht="6" customHeight="1">
      <c r="E78" s="16"/>
      <c r="J78" s="24"/>
      <c r="K78" s="24"/>
      <c r="L78" s="24"/>
      <c r="M78" s="24"/>
      <c r="N78" s="24"/>
      <c r="O78" s="24"/>
      <c r="P78" s="24"/>
      <c r="Q78" s="24"/>
      <c r="R78" s="42"/>
      <c r="S78" s="42"/>
      <c r="T78" s="17"/>
    </row>
    <row r="79" spans="5:25">
      <c r="E79" s="16"/>
      <c r="J79" s="85" t="s">
        <v>91</v>
      </c>
      <c r="K79" s="86"/>
      <c r="L79" s="86"/>
      <c r="M79" s="86"/>
      <c r="N79" s="86"/>
      <c r="O79" s="86"/>
      <c r="P79" s="86"/>
      <c r="Q79" s="87"/>
      <c r="R79" s="83">
        <v>0</v>
      </c>
      <c r="S79" s="84"/>
      <c r="T79" s="17"/>
    </row>
    <row r="80" spans="5:25" ht="6" customHeight="1">
      <c r="E80" s="16"/>
      <c r="J80" s="24"/>
      <c r="K80" s="24"/>
      <c r="L80" s="24"/>
      <c r="M80" s="24"/>
      <c r="N80" s="24"/>
      <c r="O80" s="24"/>
      <c r="P80" s="24"/>
      <c r="Q80" s="24"/>
      <c r="R80" s="42"/>
      <c r="S80" s="42"/>
      <c r="T80" s="17"/>
    </row>
    <row r="81" spans="5:20">
      <c r="E81" s="16"/>
      <c r="J81" s="85" t="s">
        <v>92</v>
      </c>
      <c r="K81" s="86"/>
      <c r="L81" s="86"/>
      <c r="M81" s="86"/>
      <c r="N81" s="86"/>
      <c r="O81" s="86"/>
      <c r="P81" s="86"/>
      <c r="Q81" s="87"/>
      <c r="R81" s="83">
        <v>0</v>
      </c>
      <c r="S81" s="84"/>
      <c r="T81" s="17"/>
    </row>
    <row r="82" spans="5:20" ht="6" customHeight="1">
      <c r="E82" s="16"/>
      <c r="J82" s="24"/>
      <c r="K82" s="24"/>
      <c r="L82" s="24"/>
      <c r="M82" s="24"/>
      <c r="N82" s="24"/>
      <c r="O82" s="24"/>
      <c r="P82" s="24"/>
      <c r="Q82" s="24"/>
      <c r="R82" s="42"/>
      <c r="S82" s="42"/>
      <c r="T82" s="17"/>
    </row>
    <row r="83" spans="5:20">
      <c r="E83" s="16"/>
      <c r="J83" s="85" t="s">
        <v>93</v>
      </c>
      <c r="K83" s="86"/>
      <c r="L83" s="86"/>
      <c r="M83" s="86"/>
      <c r="N83" s="86"/>
      <c r="O83" s="86"/>
      <c r="P83" s="86"/>
      <c r="Q83" s="87"/>
      <c r="R83" s="83">
        <v>0</v>
      </c>
      <c r="S83" s="84"/>
      <c r="T83" s="17"/>
    </row>
    <row r="84" spans="5:20" ht="6" customHeight="1">
      <c r="E84" s="16"/>
      <c r="J84" s="24"/>
      <c r="K84" s="24"/>
      <c r="L84" s="24"/>
      <c r="M84" s="24"/>
      <c r="N84" s="24"/>
      <c r="O84" s="24"/>
      <c r="P84" s="24"/>
      <c r="Q84" s="24"/>
      <c r="R84" s="42"/>
      <c r="S84" s="42"/>
      <c r="T84" s="17"/>
    </row>
    <row r="85" spans="5:20">
      <c r="E85" s="16"/>
      <c r="J85" s="85" t="s">
        <v>94</v>
      </c>
      <c r="K85" s="86"/>
      <c r="L85" s="86"/>
      <c r="M85" s="86"/>
      <c r="N85" s="86"/>
      <c r="O85" s="86"/>
      <c r="P85" s="86"/>
      <c r="Q85" s="87"/>
      <c r="R85" s="83">
        <v>0</v>
      </c>
      <c r="S85" s="84"/>
      <c r="T85" s="17"/>
    </row>
    <row r="86" spans="5:20" ht="6" customHeight="1">
      <c r="E86" s="16"/>
      <c r="J86" s="24"/>
      <c r="K86" s="24"/>
      <c r="L86" s="24"/>
      <c r="M86" s="24"/>
      <c r="N86" s="24"/>
      <c r="O86" s="24"/>
      <c r="P86" s="24"/>
      <c r="Q86" s="24"/>
      <c r="R86" s="42"/>
      <c r="S86" s="42"/>
      <c r="T86" s="17"/>
    </row>
    <row r="87" spans="5:20">
      <c r="E87" s="16"/>
      <c r="J87" s="85" t="s">
        <v>95</v>
      </c>
      <c r="K87" s="86"/>
      <c r="L87" s="86"/>
      <c r="M87" s="86"/>
      <c r="N87" s="86"/>
      <c r="O87" s="86"/>
      <c r="P87" s="86"/>
      <c r="Q87" s="87"/>
      <c r="R87" s="83">
        <v>0</v>
      </c>
      <c r="S87" s="84"/>
      <c r="T87" s="17"/>
    </row>
    <row r="88" spans="5:20" ht="6" customHeight="1">
      <c r="E88" s="16"/>
      <c r="J88" s="24"/>
      <c r="K88" s="24"/>
      <c r="L88" s="24"/>
      <c r="M88" s="24"/>
      <c r="N88" s="24"/>
      <c r="O88" s="24"/>
      <c r="P88" s="24"/>
      <c r="Q88" s="24"/>
      <c r="R88" s="42"/>
      <c r="S88" s="42"/>
      <c r="T88" s="17"/>
    </row>
    <row r="89" spans="5:20">
      <c r="E89" s="16"/>
      <c r="J89" s="85" t="s">
        <v>96</v>
      </c>
      <c r="K89" s="86"/>
      <c r="L89" s="86"/>
      <c r="M89" s="86"/>
      <c r="N89" s="86"/>
      <c r="O89" s="86"/>
      <c r="P89" s="86"/>
      <c r="Q89" s="87"/>
      <c r="R89" s="83">
        <v>0</v>
      </c>
      <c r="S89" s="84"/>
      <c r="T89" s="17"/>
    </row>
    <row r="90" spans="5:20" ht="6" customHeight="1">
      <c r="E90" s="16"/>
      <c r="J90" s="24"/>
      <c r="K90" s="24"/>
      <c r="L90" s="24"/>
      <c r="M90" s="24"/>
      <c r="N90" s="24"/>
      <c r="O90" s="24"/>
      <c r="P90" s="24"/>
      <c r="Q90" s="24"/>
      <c r="R90" s="42"/>
      <c r="S90" s="42"/>
      <c r="T90" s="17"/>
    </row>
    <row r="91" spans="5:20">
      <c r="E91" s="16"/>
      <c r="J91" s="85" t="s">
        <v>97</v>
      </c>
      <c r="K91" s="86"/>
      <c r="L91" s="86"/>
      <c r="M91" s="86"/>
      <c r="N91" s="86"/>
      <c r="O91" s="86"/>
      <c r="P91" s="86"/>
      <c r="Q91" s="87"/>
      <c r="R91" s="83">
        <v>0</v>
      </c>
      <c r="S91" s="84"/>
      <c r="T91" s="17"/>
    </row>
    <row r="92" spans="5:20" ht="6" customHeight="1">
      <c r="E92" s="16"/>
      <c r="J92" s="24"/>
      <c r="K92" s="24"/>
      <c r="L92" s="24"/>
      <c r="M92" s="24"/>
      <c r="N92" s="24"/>
      <c r="O92" s="24"/>
      <c r="P92" s="24"/>
      <c r="Q92" s="24"/>
      <c r="R92" s="42"/>
      <c r="S92" s="42"/>
      <c r="T92" s="17"/>
    </row>
    <row r="93" spans="5:20">
      <c r="E93" s="16"/>
      <c r="J93" s="85" t="s">
        <v>98</v>
      </c>
      <c r="K93" s="86"/>
      <c r="L93" s="86"/>
      <c r="M93" s="86"/>
      <c r="N93" s="86"/>
      <c r="O93" s="86"/>
      <c r="P93" s="86"/>
      <c r="Q93" s="87"/>
      <c r="R93" s="83">
        <v>0</v>
      </c>
      <c r="S93" s="84"/>
      <c r="T93" s="17"/>
    </row>
    <row r="94" spans="5:20" ht="5.0999999999999996" customHeight="1">
      <c r="E94" s="16"/>
      <c r="J94" s="24"/>
      <c r="K94" s="24"/>
      <c r="L94" s="24"/>
      <c r="M94" s="24"/>
      <c r="N94" s="24"/>
      <c r="O94" s="24"/>
      <c r="P94" s="24"/>
      <c r="Q94" s="24"/>
      <c r="R94" s="30"/>
      <c r="S94" s="30"/>
      <c r="T94" s="17"/>
    </row>
    <row r="95" spans="5:20">
      <c r="E95" s="16"/>
      <c r="J95" s="88" t="s">
        <v>99</v>
      </c>
      <c r="K95" s="89"/>
      <c r="L95" s="89"/>
      <c r="M95" s="89"/>
      <c r="N95" s="89"/>
      <c r="O95" s="89"/>
      <c r="P95" s="89"/>
      <c r="Q95" s="90"/>
      <c r="R95" s="116">
        <f>R71+R73+R75+R77+R79+R81+R83+R85+R87+R89+R91+R93</f>
        <v>0</v>
      </c>
      <c r="S95" s="117"/>
      <c r="T95" s="4"/>
    </row>
    <row r="96" spans="5:20" ht="5.0999999999999996" customHeight="1">
      <c r="E96" s="16"/>
      <c r="T96" s="17"/>
    </row>
    <row r="97" spans="5:27" ht="18.600000000000001">
      <c r="E97" s="16"/>
      <c r="H97" s="9" t="s">
        <v>70</v>
      </c>
      <c r="J97" s="114" t="s">
        <v>100</v>
      </c>
      <c r="K97" s="114"/>
      <c r="L97" s="114"/>
      <c r="M97" s="114"/>
      <c r="N97" s="114"/>
      <c r="O97" s="114"/>
      <c r="P97" s="114"/>
      <c r="Q97" s="114"/>
      <c r="R97" s="114"/>
      <c r="T97" s="17"/>
    </row>
    <row r="98" spans="5:27" ht="5.0999999999999996" customHeight="1">
      <c r="E98" s="16"/>
      <c r="T98" s="17"/>
    </row>
    <row r="99" spans="5:27">
      <c r="E99" s="16"/>
      <c r="J99" s="88" t="s">
        <v>101</v>
      </c>
      <c r="K99" s="89"/>
      <c r="L99" s="89"/>
      <c r="M99" s="89"/>
      <c r="N99" s="89"/>
      <c r="O99" s="89"/>
      <c r="P99" s="89"/>
      <c r="Q99" s="90"/>
      <c r="R99" s="116">
        <f>Calculator!R71*'Data Tables &amp; Notes'!L5 + Calculator!R73*'Data Tables &amp; Notes'!L6 +Calculator!R75*'Data Tables &amp; Notes'!L7+Calculator!R77*'Data Tables &amp; Notes'!L17 + Calculator!R79*'Data Tables &amp; Notes'!L9 + Calculator!R81*'Data Tables &amp; Notes'!L10 + Calculator!R83*'Data Tables &amp; Notes'!L11 + Calculator!R85*'Data Tables &amp; Notes'!L12 + Calculator!R87*'Data Tables &amp; Notes'!L13 + Calculator!R89*'Data Tables &amp; Notes'!L14 + Calculator!R91*'Data Tables &amp; Notes'!L15 + Calculator!R93*'Data Tables &amp; Notes'!L16</f>
        <v>0</v>
      </c>
      <c r="S99" s="117"/>
      <c r="T99" s="4"/>
    </row>
    <row r="100" spans="5:27" ht="5.0999999999999996" customHeight="1" thickBot="1">
      <c r="E100" s="19"/>
      <c r="F100" s="26"/>
      <c r="G100" s="26"/>
      <c r="H100" s="26"/>
      <c r="I100" s="26"/>
      <c r="J100" s="26"/>
      <c r="K100" s="26"/>
      <c r="L100" s="26"/>
      <c r="M100" s="26"/>
      <c r="N100" s="26"/>
      <c r="O100" s="26"/>
      <c r="P100" s="26"/>
      <c r="Q100" s="26"/>
      <c r="R100" s="26"/>
      <c r="S100" s="26"/>
      <c r="T100" s="18"/>
    </row>
    <row r="101" spans="5:27" ht="5.0999999999999996" customHeight="1"/>
    <row r="102" spans="5:27" ht="9.9499999999999993" customHeight="1"/>
    <row r="103" spans="5:27" ht="5.0999999999999996" customHeight="1" thickBot="1"/>
    <row r="104" spans="5:27" ht="5.0999999999999996" customHeight="1">
      <c r="E104" s="13"/>
      <c r="F104" s="14"/>
      <c r="G104" s="14"/>
      <c r="H104" s="14"/>
      <c r="I104" s="14"/>
      <c r="J104" s="14"/>
      <c r="K104" s="14"/>
      <c r="L104" s="14"/>
      <c r="M104" s="14"/>
      <c r="N104" s="14"/>
      <c r="O104" s="14"/>
      <c r="P104" s="14"/>
      <c r="Q104" s="14"/>
      <c r="R104" s="14"/>
      <c r="S104" s="14"/>
      <c r="T104" s="15"/>
    </row>
    <row r="105" spans="5:27" ht="18.600000000000001">
      <c r="E105" s="16"/>
      <c r="F105" s="9" t="s">
        <v>102</v>
      </c>
      <c r="H105" s="114" t="s">
        <v>103</v>
      </c>
      <c r="I105" s="114"/>
      <c r="J105" s="114"/>
      <c r="K105" s="114"/>
      <c r="L105" s="114"/>
      <c r="M105" s="114"/>
      <c r="N105" s="114"/>
      <c r="O105" s="114"/>
      <c r="P105" s="114"/>
      <c r="Q105" s="114"/>
      <c r="R105" s="114"/>
      <c r="S105" s="114"/>
      <c r="T105" s="29"/>
      <c r="U105" s="8"/>
      <c r="V105" s="8"/>
      <c r="W105" s="8"/>
      <c r="X105" s="8"/>
      <c r="Z105" s="8"/>
    </row>
    <row r="106" spans="5:27" ht="5.0999999999999996" customHeight="1">
      <c r="E106" s="16"/>
      <c r="T106" s="17"/>
      <c r="AA106" s="8"/>
    </row>
    <row r="107" spans="5:27" ht="18.600000000000001">
      <c r="E107" s="16"/>
      <c r="H107" s="9" t="s">
        <v>61</v>
      </c>
      <c r="J107" s="114" t="s">
        <v>104</v>
      </c>
      <c r="K107" s="114"/>
      <c r="L107" s="114"/>
      <c r="M107" s="114"/>
      <c r="N107" s="114"/>
      <c r="O107" s="114"/>
      <c r="P107" s="114"/>
      <c r="Q107" s="114"/>
      <c r="R107" s="114"/>
      <c r="T107" s="17"/>
      <c r="Y107" s="8"/>
    </row>
    <row r="108" spans="5:27" ht="5.0999999999999996" customHeight="1">
      <c r="E108" s="16"/>
      <c r="T108" s="17"/>
    </row>
    <row r="109" spans="5:27">
      <c r="E109" s="16"/>
      <c r="J109" s="85" t="s">
        <v>105</v>
      </c>
      <c r="K109" s="86"/>
      <c r="L109" s="86"/>
      <c r="M109" s="86"/>
      <c r="N109" s="86"/>
      <c r="O109" s="86"/>
      <c r="P109" s="86"/>
      <c r="Q109" s="87"/>
      <c r="R109" s="81">
        <v>0</v>
      </c>
      <c r="S109" s="82"/>
      <c r="T109" s="4"/>
    </row>
    <row r="110" spans="5:27" ht="5.0999999999999996" customHeight="1">
      <c r="E110" s="16"/>
      <c r="T110" s="17"/>
    </row>
    <row r="111" spans="5:27" ht="15" customHeight="1">
      <c r="E111" s="16"/>
      <c r="J111" s="85" t="s">
        <v>106</v>
      </c>
      <c r="K111" s="86"/>
      <c r="L111" s="86"/>
      <c r="M111" s="86"/>
      <c r="N111" s="86"/>
      <c r="O111" s="86"/>
      <c r="P111" s="86"/>
      <c r="Q111" s="87"/>
      <c r="R111" s="81">
        <v>0</v>
      </c>
      <c r="S111" s="82"/>
      <c r="T111" s="17"/>
    </row>
    <row r="112" spans="5:27" ht="6" customHeight="1">
      <c r="E112" s="16"/>
      <c r="T112" s="17"/>
    </row>
    <row r="113" spans="5:20" ht="15" customHeight="1">
      <c r="E113" s="16"/>
      <c r="J113" s="85" t="s">
        <v>107</v>
      </c>
      <c r="K113" s="86"/>
      <c r="L113" s="86"/>
      <c r="M113" s="86"/>
      <c r="N113" s="86"/>
      <c r="O113" s="86"/>
      <c r="P113" s="86"/>
      <c r="Q113" s="87"/>
      <c r="R113" s="81">
        <v>0</v>
      </c>
      <c r="S113" s="82"/>
      <c r="T113" s="17"/>
    </row>
    <row r="114" spans="5:20" ht="6" customHeight="1">
      <c r="E114" s="16"/>
      <c r="T114" s="17"/>
    </row>
    <row r="115" spans="5:20" ht="15" customHeight="1">
      <c r="E115" s="16"/>
      <c r="J115" s="85" t="s">
        <v>108</v>
      </c>
      <c r="K115" s="86"/>
      <c r="L115" s="86"/>
      <c r="M115" s="86"/>
      <c r="N115" s="86"/>
      <c r="O115" s="86"/>
      <c r="P115" s="86"/>
      <c r="Q115" s="87"/>
      <c r="R115" s="81">
        <v>0</v>
      </c>
      <c r="S115" s="82"/>
      <c r="T115" s="17"/>
    </row>
    <row r="116" spans="5:20" ht="6" customHeight="1">
      <c r="E116" s="16"/>
      <c r="T116" s="17"/>
    </row>
    <row r="117" spans="5:20" ht="15" customHeight="1">
      <c r="E117" s="16"/>
      <c r="J117" s="85" t="s">
        <v>109</v>
      </c>
      <c r="K117" s="86"/>
      <c r="L117" s="86"/>
      <c r="M117" s="86"/>
      <c r="N117" s="86"/>
      <c r="O117" s="86"/>
      <c r="P117" s="86"/>
      <c r="Q117" s="87"/>
      <c r="R117" s="81">
        <v>0</v>
      </c>
      <c r="S117" s="82"/>
      <c r="T117" s="17"/>
    </row>
    <row r="118" spans="5:20" ht="6" customHeight="1">
      <c r="E118" s="16"/>
      <c r="T118" s="17"/>
    </row>
    <row r="119" spans="5:20" ht="15" customHeight="1">
      <c r="E119" s="16"/>
      <c r="J119" s="85" t="s">
        <v>110</v>
      </c>
      <c r="K119" s="86"/>
      <c r="L119" s="86"/>
      <c r="M119" s="86"/>
      <c r="N119" s="86"/>
      <c r="O119" s="86"/>
      <c r="P119" s="86"/>
      <c r="Q119" s="87"/>
      <c r="R119" s="81">
        <v>0</v>
      </c>
      <c r="S119" s="82"/>
      <c r="T119" s="17"/>
    </row>
    <row r="120" spans="5:20" ht="5.0999999999999996" customHeight="1">
      <c r="E120" s="16"/>
      <c r="T120" s="17"/>
    </row>
    <row r="121" spans="5:20">
      <c r="E121" s="16"/>
      <c r="J121" s="88" t="s">
        <v>111</v>
      </c>
      <c r="K121" s="89"/>
      <c r="L121" s="89"/>
      <c r="M121" s="89"/>
      <c r="N121" s="89"/>
      <c r="O121" s="89"/>
      <c r="P121" s="89"/>
      <c r="Q121" s="90"/>
      <c r="R121" s="130">
        <f>R109+R111+R113+R115+R117+R119</f>
        <v>0</v>
      </c>
      <c r="S121" s="131"/>
      <c r="T121" s="4"/>
    </row>
    <row r="122" spans="5:20" ht="5.0999999999999996" customHeight="1">
      <c r="E122" s="16"/>
      <c r="T122" s="17"/>
    </row>
    <row r="123" spans="5:20" ht="18.600000000000001">
      <c r="E123" s="16"/>
      <c r="H123" s="9" t="s">
        <v>66</v>
      </c>
      <c r="J123" s="114" t="s">
        <v>112</v>
      </c>
      <c r="K123" s="114"/>
      <c r="L123" s="114"/>
      <c r="M123" s="114"/>
      <c r="N123" s="114"/>
      <c r="O123" s="114"/>
      <c r="P123" s="114"/>
      <c r="Q123" s="114"/>
      <c r="R123" s="114"/>
      <c r="T123" s="17"/>
    </row>
    <row r="124" spans="5:20" ht="5.0999999999999996" customHeight="1">
      <c r="E124" s="16"/>
      <c r="T124" s="17"/>
    </row>
    <row r="125" spans="5:20">
      <c r="E125" s="16"/>
      <c r="J125" s="88" t="s">
        <v>113</v>
      </c>
      <c r="K125" s="89"/>
      <c r="L125" s="89"/>
      <c r="M125" s="89"/>
      <c r="N125" s="89"/>
      <c r="O125" s="89"/>
      <c r="P125" s="89"/>
      <c r="Q125" s="90"/>
      <c r="R125" s="130">
        <f>Calculator!R109*'Data Tables &amp; Notes'!L5 + Calculator!R111*'Data Tables &amp; Notes'!L6 +Calculator!R113*'Data Tables &amp; Notes'!L6+Calculator!R115*'Data Tables &amp; Notes'!L7 + Calculator!R117*'Data Tables &amp; Notes'!L7 + Calculator!R119*'Data Tables &amp; Notes'!L8</f>
        <v>0</v>
      </c>
      <c r="S125" s="131"/>
      <c r="T125" s="4"/>
    </row>
    <row r="126" spans="5:20" ht="5.0999999999999996" customHeight="1" thickBot="1">
      <c r="E126" s="19"/>
      <c r="F126" s="26"/>
      <c r="G126" s="26"/>
      <c r="H126" s="26"/>
      <c r="I126" s="26"/>
      <c r="J126" s="26"/>
      <c r="K126" s="26"/>
      <c r="L126" s="26"/>
      <c r="M126" s="26"/>
      <c r="N126" s="26"/>
      <c r="O126" s="26"/>
      <c r="P126" s="26"/>
      <c r="Q126" s="26"/>
      <c r="R126" s="26"/>
      <c r="S126" s="26"/>
      <c r="T126" s="18"/>
    </row>
    <row r="127" spans="5:20" ht="5.0999999999999996" customHeight="1"/>
    <row r="128" spans="5:20" ht="9.9499999999999993" customHeight="1"/>
    <row r="129" spans="5:27" ht="5.0999999999999996" customHeight="1" thickBot="1"/>
    <row r="130" spans="5:27" ht="5.0999999999999996" customHeight="1">
      <c r="E130" s="13"/>
      <c r="F130" s="14"/>
      <c r="G130" s="14"/>
      <c r="H130" s="14"/>
      <c r="I130" s="14"/>
      <c r="J130" s="14"/>
      <c r="K130" s="14"/>
      <c r="L130" s="14"/>
      <c r="M130" s="14"/>
      <c r="N130" s="14"/>
      <c r="O130" s="14"/>
      <c r="P130" s="14"/>
      <c r="Q130" s="14"/>
      <c r="R130" s="14"/>
      <c r="S130" s="14"/>
      <c r="T130" s="15"/>
    </row>
    <row r="131" spans="5:27" ht="18.600000000000001">
      <c r="E131" s="16"/>
      <c r="F131" s="9" t="s">
        <v>114</v>
      </c>
      <c r="H131" s="132" t="s">
        <v>115</v>
      </c>
      <c r="I131" s="132"/>
      <c r="J131" s="132"/>
      <c r="K131" s="132"/>
      <c r="L131" s="132"/>
      <c r="M131" s="132"/>
      <c r="N131" s="132"/>
      <c r="O131" s="132"/>
      <c r="P131" s="132"/>
      <c r="Q131" s="132"/>
      <c r="R131" s="132"/>
      <c r="S131" s="132"/>
      <c r="T131" s="29"/>
      <c r="U131" s="8"/>
      <c r="V131" s="8"/>
      <c r="W131" s="8"/>
      <c r="X131" s="8"/>
    </row>
    <row r="132" spans="5:27" ht="5.0999999999999996" customHeight="1">
      <c r="E132" s="16"/>
      <c r="T132" s="17"/>
      <c r="AA132" s="8"/>
    </row>
    <row r="133" spans="5:27" ht="18.600000000000001">
      <c r="E133" s="16"/>
      <c r="H133" s="9" t="s">
        <v>61</v>
      </c>
      <c r="J133" s="114" t="s">
        <v>116</v>
      </c>
      <c r="K133" s="114"/>
      <c r="L133" s="114"/>
      <c r="M133" s="114"/>
      <c r="N133" s="114"/>
      <c r="O133" s="114"/>
      <c r="P133" s="114"/>
      <c r="Q133" s="114"/>
      <c r="R133" s="114"/>
      <c r="T133" s="17"/>
      <c r="Y133" s="8"/>
      <c r="Z133" s="8"/>
    </row>
    <row r="134" spans="5:27" ht="5.0999999999999996" customHeight="1">
      <c r="E134" s="16"/>
      <c r="T134" s="17"/>
    </row>
    <row r="135" spans="5:27">
      <c r="E135" s="16"/>
      <c r="J135" s="88" t="s">
        <v>117</v>
      </c>
      <c r="K135" s="89"/>
      <c r="L135" s="89"/>
      <c r="M135" s="89"/>
      <c r="N135" s="89"/>
      <c r="O135" s="89"/>
      <c r="P135" s="89"/>
      <c r="Q135" s="90"/>
      <c r="R135" s="130">
        <f>R57</f>
        <v>7.2269999999999976</v>
      </c>
      <c r="S135" s="131"/>
      <c r="T135" s="4"/>
    </row>
    <row r="136" spans="5:27" ht="5.0999999999999996" customHeight="1">
      <c r="E136" s="16"/>
      <c r="T136" s="17"/>
    </row>
    <row r="137" spans="5:27" ht="18.600000000000001">
      <c r="E137" s="16"/>
      <c r="H137" s="9" t="s">
        <v>66</v>
      </c>
      <c r="J137" s="114" t="s">
        <v>118</v>
      </c>
      <c r="K137" s="114"/>
      <c r="L137" s="114"/>
      <c r="M137" s="114"/>
      <c r="N137" s="114"/>
      <c r="O137" s="114"/>
      <c r="P137" s="114"/>
      <c r="Q137" s="114"/>
      <c r="R137" s="114"/>
      <c r="T137" s="17"/>
    </row>
    <row r="138" spans="5:27" ht="5.0999999999999996" customHeight="1">
      <c r="E138" s="16"/>
      <c r="T138" s="17"/>
    </row>
    <row r="139" spans="5:27">
      <c r="E139" s="16"/>
      <c r="J139" s="88" t="s">
        <v>119</v>
      </c>
      <c r="K139" s="89"/>
      <c r="L139" s="89"/>
      <c r="M139" s="89"/>
      <c r="N139" s="89"/>
      <c r="O139" s="89"/>
      <c r="P139" s="89"/>
      <c r="Q139" s="90"/>
      <c r="R139" s="130">
        <f>R125-R99</f>
        <v>0</v>
      </c>
      <c r="S139" s="144"/>
      <c r="T139" s="4"/>
    </row>
    <row r="140" spans="5:27" ht="5.0999999999999996" customHeight="1">
      <c r="E140" s="16"/>
      <c r="T140" s="17"/>
    </row>
    <row r="141" spans="5:27" ht="18.600000000000001">
      <c r="E141" s="16"/>
      <c r="H141" s="9" t="s">
        <v>70</v>
      </c>
      <c r="J141" s="114" t="s">
        <v>120</v>
      </c>
      <c r="K141" s="114"/>
      <c r="L141" s="114"/>
      <c r="M141" s="114"/>
      <c r="N141" s="114"/>
      <c r="O141" s="114"/>
      <c r="P141" s="114"/>
      <c r="Q141" s="114"/>
      <c r="R141" s="114"/>
      <c r="T141" s="17"/>
    </row>
    <row r="142" spans="5:27" ht="5.0999999999999996" customHeight="1">
      <c r="E142" s="16"/>
      <c r="T142" s="17"/>
    </row>
    <row r="143" spans="5:27">
      <c r="E143" s="16"/>
      <c r="J143" s="88" t="s">
        <v>121</v>
      </c>
      <c r="K143" s="89"/>
      <c r="L143" s="89"/>
      <c r="M143" s="89"/>
      <c r="N143" s="89"/>
      <c r="O143" s="89"/>
      <c r="P143" s="89"/>
      <c r="Q143" s="90"/>
      <c r="R143" s="130">
        <f>R57+R139</f>
        <v>7.2269999999999976</v>
      </c>
      <c r="S143" s="131"/>
      <c r="T143" s="4"/>
    </row>
    <row r="144" spans="5:27" ht="5.0999999999999996" customHeight="1">
      <c r="E144" s="16"/>
      <c r="T144" s="17"/>
    </row>
    <row r="145" spans="5:20" ht="18.600000000000001">
      <c r="E145" s="16"/>
      <c r="H145" s="9" t="s">
        <v>76</v>
      </c>
      <c r="J145" s="114" t="s">
        <v>122</v>
      </c>
      <c r="K145" s="114"/>
      <c r="L145" s="114"/>
      <c r="M145" s="114"/>
      <c r="N145" s="114"/>
      <c r="O145" s="114"/>
      <c r="P145" s="114"/>
      <c r="Q145" s="114"/>
      <c r="R145" s="114"/>
      <c r="T145" s="17"/>
    </row>
    <row r="146" spans="5:20" ht="5.0999999999999996" customHeight="1">
      <c r="E146" s="16"/>
      <c r="T146" s="17"/>
    </row>
    <row r="147" spans="5:20">
      <c r="E147" s="16"/>
      <c r="J147" s="88" t="s">
        <v>123</v>
      </c>
      <c r="K147" s="89"/>
      <c r="L147" s="89"/>
      <c r="M147" s="89"/>
      <c r="N147" s="89"/>
      <c r="O147" s="89"/>
      <c r="P147" s="89"/>
      <c r="Q147" s="90"/>
      <c r="R147" s="130">
        <f>IF(R143 &lt;=0, 0, R143*0.2)</f>
        <v>1.4453999999999996</v>
      </c>
      <c r="S147" s="131"/>
      <c r="T147" s="4"/>
    </row>
    <row r="148" spans="5:20" ht="5.0999999999999996" customHeight="1" thickBot="1">
      <c r="E148" s="19"/>
      <c r="F148" s="26"/>
      <c r="G148" s="26"/>
      <c r="H148" s="26"/>
      <c r="I148" s="26"/>
      <c r="J148" s="26"/>
      <c r="K148" s="26"/>
      <c r="L148" s="26"/>
      <c r="M148" s="26"/>
      <c r="N148" s="26"/>
      <c r="O148" s="26"/>
      <c r="P148" s="26"/>
      <c r="Q148" s="26"/>
      <c r="R148" s="26"/>
      <c r="S148" s="26"/>
      <c r="T148" s="18"/>
    </row>
    <row r="149" spans="5:20" ht="5.0999999999999996" customHeight="1"/>
    <row r="150" spans="5:20" ht="9.9499999999999993" customHeight="1"/>
    <row r="151" spans="5:20" ht="5.0999999999999996" customHeight="1" thickBot="1"/>
    <row r="152" spans="5:20" ht="5.0999999999999996" customHeight="1" thickBot="1">
      <c r="E152" s="13"/>
      <c r="F152" s="14"/>
      <c r="G152" s="14"/>
      <c r="H152" s="14"/>
      <c r="I152" s="14"/>
      <c r="J152" s="14"/>
      <c r="K152" s="14"/>
      <c r="L152" s="14"/>
      <c r="M152" s="14"/>
      <c r="N152" s="14"/>
      <c r="O152" s="14"/>
      <c r="P152" s="14"/>
      <c r="Q152" s="14"/>
      <c r="R152" s="14"/>
      <c r="S152" s="14"/>
      <c r="T152" s="15"/>
    </row>
    <row r="153" spans="5:20" ht="21" customHeight="1">
      <c r="E153" s="16"/>
      <c r="F153" s="145" t="s">
        <v>124</v>
      </c>
      <c r="G153" s="146"/>
      <c r="H153" s="146"/>
      <c r="I153" s="146"/>
      <c r="J153" s="146"/>
      <c r="K153" s="146"/>
      <c r="L153" s="146"/>
      <c r="M153" s="146"/>
      <c r="N153" s="146"/>
      <c r="O153" s="146"/>
      <c r="P153" s="146"/>
      <c r="Q153" s="147"/>
      <c r="R153" s="154">
        <f>IF(R143 &lt;=0, R143, R143+R147)</f>
        <v>8.6723999999999979</v>
      </c>
      <c r="S153" s="155"/>
      <c r="T153" s="17"/>
    </row>
    <row r="154" spans="5:20" ht="21" customHeight="1">
      <c r="E154" s="16"/>
      <c r="F154" s="148"/>
      <c r="G154" s="149"/>
      <c r="H154" s="149"/>
      <c r="I154" s="149"/>
      <c r="J154" s="149"/>
      <c r="K154" s="149"/>
      <c r="L154" s="149"/>
      <c r="M154" s="149"/>
      <c r="N154" s="149"/>
      <c r="O154" s="149"/>
      <c r="P154" s="149"/>
      <c r="Q154" s="150"/>
      <c r="R154" s="156"/>
      <c r="S154" s="157"/>
      <c r="T154" s="17"/>
    </row>
    <row r="155" spans="5:20" ht="21" customHeight="1" thickBot="1">
      <c r="E155" s="16"/>
      <c r="F155" s="151"/>
      <c r="G155" s="152"/>
      <c r="H155" s="152"/>
      <c r="I155" s="152"/>
      <c r="J155" s="152"/>
      <c r="K155" s="152"/>
      <c r="L155" s="152"/>
      <c r="M155" s="152"/>
      <c r="N155" s="152"/>
      <c r="O155" s="152"/>
      <c r="P155" s="152"/>
      <c r="Q155" s="153"/>
      <c r="R155" s="158"/>
      <c r="S155" s="159"/>
      <c r="T155" s="17"/>
    </row>
    <row r="156" spans="5:20" ht="5.0999999999999996" customHeight="1" thickBot="1">
      <c r="E156" s="16"/>
      <c r="T156" s="17"/>
    </row>
    <row r="157" spans="5:20" ht="21" customHeight="1">
      <c r="E157" s="16"/>
      <c r="F157" s="133" t="str">
        <f>IF(R153&gt;0,"Development will generate additional Nitrogen - Mitigation is required                              Please liaise with your Local Planning Authority for advice on next steps",IF(R153=0,"Development will be Nitrogen neutral - no mitigation will be required", "Development will be Nitrogen neutral - no mitigation will be required"))</f>
        <v>Development will generate additional Nitrogen - Mitigation is required                              Please liaise with your Local Planning Authority for advice on next steps</v>
      </c>
      <c r="G157" s="134"/>
      <c r="H157" s="134"/>
      <c r="I157" s="134"/>
      <c r="J157" s="134"/>
      <c r="K157" s="134"/>
      <c r="L157" s="134"/>
      <c r="M157" s="134"/>
      <c r="N157" s="134"/>
      <c r="O157" s="134"/>
      <c r="P157" s="134"/>
      <c r="Q157" s="134"/>
      <c r="R157" s="134"/>
      <c r="S157" s="135"/>
      <c r="T157" s="17"/>
    </row>
    <row r="158" spans="5:20" ht="21" customHeight="1">
      <c r="E158" s="16"/>
      <c r="F158" s="136"/>
      <c r="G158" s="137"/>
      <c r="H158" s="137"/>
      <c r="I158" s="137"/>
      <c r="J158" s="137"/>
      <c r="K158" s="137"/>
      <c r="L158" s="137"/>
      <c r="M158" s="137"/>
      <c r="N158" s="137"/>
      <c r="O158" s="137"/>
      <c r="P158" s="137"/>
      <c r="Q158" s="137"/>
      <c r="R158" s="137"/>
      <c r="S158" s="138"/>
      <c r="T158" s="17"/>
    </row>
    <row r="159" spans="5:20" ht="21" customHeight="1" thickBot="1">
      <c r="E159" s="16"/>
      <c r="F159" s="139"/>
      <c r="G159" s="140"/>
      <c r="H159" s="140"/>
      <c r="I159" s="140"/>
      <c r="J159" s="140"/>
      <c r="K159" s="140"/>
      <c r="L159" s="140"/>
      <c r="M159" s="140"/>
      <c r="N159" s="140"/>
      <c r="O159" s="140"/>
      <c r="P159" s="140"/>
      <c r="Q159" s="140"/>
      <c r="R159" s="140"/>
      <c r="S159" s="141"/>
      <c r="T159" s="17"/>
    </row>
    <row r="160" spans="5:20" ht="5.0999999999999996" customHeight="1" thickBot="1">
      <c r="E160" s="19"/>
      <c r="F160" s="26"/>
      <c r="G160" s="26"/>
      <c r="H160" s="26"/>
      <c r="I160" s="26"/>
      <c r="J160" s="26"/>
      <c r="K160" s="26"/>
      <c r="L160" s="26"/>
      <c r="M160" s="26"/>
      <c r="N160" s="26"/>
      <c r="O160" s="26"/>
      <c r="P160" s="26"/>
      <c r="Q160" s="26"/>
      <c r="R160" s="26"/>
      <c r="S160" s="26"/>
      <c r="T160" s="18"/>
    </row>
    <row r="161" ht="5.0999999999999996" customHeight="1"/>
  </sheetData>
  <sheetProtection algorithmName="SHA-512" hashValue="9yixX/C+gh6R5HkwuQz76HPyDNXoHN8DGK19KSkrVWqnEJLmDyvMLUd+GnDCiKYQRcAiuU+xlyu69TyuJGiqIw==" saltValue="Z0FvmH/8teysGNPTONLWtg==" spinCount="100000" sheet="1" selectLockedCells="1"/>
  <mergeCells count="106">
    <mergeCell ref="F157:S159"/>
    <mergeCell ref="R53:S53"/>
    <mergeCell ref="J55:Q55"/>
    <mergeCell ref="R55:S55"/>
    <mergeCell ref="R139:S139"/>
    <mergeCell ref="J97:R97"/>
    <mergeCell ref="J99:Q99"/>
    <mergeCell ref="R99:S99"/>
    <mergeCell ref="J107:R107"/>
    <mergeCell ref="F153:Q155"/>
    <mergeCell ref="R153:S155"/>
    <mergeCell ref="J147:Q147"/>
    <mergeCell ref="R147:S147"/>
    <mergeCell ref="J133:R133"/>
    <mergeCell ref="J135:Q135"/>
    <mergeCell ref="R135:S135"/>
    <mergeCell ref="J137:R137"/>
    <mergeCell ref="J139:Q139"/>
    <mergeCell ref="R121:S121"/>
    <mergeCell ref="J57:Q57"/>
    <mergeCell ref="R77:S77"/>
    <mergeCell ref="R79:S79"/>
    <mergeCell ref="R81:S81"/>
    <mergeCell ref="R83:S83"/>
    <mergeCell ref="J141:R141"/>
    <mergeCell ref="J143:Q143"/>
    <mergeCell ref="R143:S143"/>
    <mergeCell ref="J145:R145"/>
    <mergeCell ref="J95:Q95"/>
    <mergeCell ref="J109:Q109"/>
    <mergeCell ref="R109:S109"/>
    <mergeCell ref="J65:R65"/>
    <mergeCell ref="J67:Q67"/>
    <mergeCell ref="R67:S67"/>
    <mergeCell ref="J69:R69"/>
    <mergeCell ref="J71:Q71"/>
    <mergeCell ref="R71:S71"/>
    <mergeCell ref="R95:S95"/>
    <mergeCell ref="H131:S131"/>
    <mergeCell ref="J123:R123"/>
    <mergeCell ref="J125:Q125"/>
    <mergeCell ref="R125:S125"/>
    <mergeCell ref="J121:Q121"/>
    <mergeCell ref="H105:S105"/>
    <mergeCell ref="J93:Q93"/>
    <mergeCell ref="R73:S73"/>
    <mergeCell ref="R75:S75"/>
    <mergeCell ref="R119:S119"/>
    <mergeCell ref="R31:S31"/>
    <mergeCell ref="R33:S33"/>
    <mergeCell ref="R37:S37"/>
    <mergeCell ref="R39:S39"/>
    <mergeCell ref="R43:S43"/>
    <mergeCell ref="J35:R35"/>
    <mergeCell ref="J29:Q29"/>
    <mergeCell ref="J31:Q31"/>
    <mergeCell ref="J33:Q33"/>
    <mergeCell ref="J37:Q37"/>
    <mergeCell ref="J39:Q39"/>
    <mergeCell ref="J45:Q45"/>
    <mergeCell ref="J53:Q53"/>
    <mergeCell ref="J47:Q47"/>
    <mergeCell ref="R47:S47"/>
    <mergeCell ref="J91:Q91"/>
    <mergeCell ref="F7:S7"/>
    <mergeCell ref="F8:S16"/>
    <mergeCell ref="G18:S18"/>
    <mergeCell ref="F3:K3"/>
    <mergeCell ref="F5:H5"/>
    <mergeCell ref="L3:S3"/>
    <mergeCell ref="I5:S5"/>
    <mergeCell ref="J27:R27"/>
    <mergeCell ref="J41:R41"/>
    <mergeCell ref="R45:S45"/>
    <mergeCell ref="R57:S57"/>
    <mergeCell ref="J49:R49"/>
    <mergeCell ref="J51:Q51"/>
    <mergeCell ref="R51:S51"/>
    <mergeCell ref="H24:S24"/>
    <mergeCell ref="H63:S63"/>
    <mergeCell ref="H25:S25"/>
    <mergeCell ref="J43:Q43"/>
    <mergeCell ref="R29:S29"/>
    <mergeCell ref="J111:Q111"/>
    <mergeCell ref="J113:Q113"/>
    <mergeCell ref="J115:Q115"/>
    <mergeCell ref="J117:Q117"/>
    <mergeCell ref="J119:Q119"/>
    <mergeCell ref="J73:Q73"/>
    <mergeCell ref="J75:Q75"/>
    <mergeCell ref="J77:Q77"/>
    <mergeCell ref="J79:Q79"/>
    <mergeCell ref="J81:Q81"/>
    <mergeCell ref="J83:Q83"/>
    <mergeCell ref="J85:Q85"/>
    <mergeCell ref="J87:Q87"/>
    <mergeCell ref="J89:Q89"/>
    <mergeCell ref="R111:S111"/>
    <mergeCell ref="R113:S113"/>
    <mergeCell ref="R115:S115"/>
    <mergeCell ref="R117:S117"/>
    <mergeCell ref="R85:S85"/>
    <mergeCell ref="R87:S87"/>
    <mergeCell ref="R89:S89"/>
    <mergeCell ref="R91:S91"/>
    <mergeCell ref="R93:S93"/>
  </mergeCells>
  <conditionalFormatting sqref="F157:S159">
    <cfRule type="expression" dxfId="2" priority="1">
      <formula>$R$153 &lt;0</formula>
    </cfRule>
    <cfRule type="expression" dxfId="1" priority="2">
      <formula>$R$153 =0</formula>
    </cfRule>
    <cfRule type="expression" dxfId="0" priority="3">
      <formula>$R$153 &gt;0</formula>
    </cfRule>
  </conditionalFormatting>
  <printOptions horizontalCentered="1"/>
  <pageMargins left="0.70866141732283472" right="0.70866141732283472" top="0.74803149606299213" bottom="0.74803149606299213" header="0.31496062992125984" footer="0.31496062992125984"/>
  <pageSetup paperSize="9" scale="61" orientation="portrait" r:id="rId1"/>
  <headerFooter>
    <oddHeader>&amp;C&amp;"-,Bold"&amp;18Nitrogen Budget Calculation</oddHeader>
  </headerFooter>
  <ignoredErrors>
    <ignoredError sqref="R33 R39 R51 R53 R55 R57 R135 R143 R147 R153 R47 R95 R99 R121 R125 R139 R45 F157"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prompt="Select the WwTW" xr:uid="{00000000-0002-0000-0100-000000000000}">
          <x14:formula1>
            <xm:f>'Data Tables &amp; Notes'!$F$5:$F$18</xm:f>
          </x14:formula1>
          <xm:sqref>R43:S43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7"/>
  <sheetViews>
    <sheetView topLeftCell="A6" workbookViewId="0"/>
  </sheetViews>
  <sheetFormatPr defaultColWidth="9.140625" defaultRowHeight="14.45"/>
  <cols>
    <col min="1" max="5" width="2.7109375" style="7" customWidth="1"/>
    <col min="6" max="6" width="53.85546875" style="7" bestFit="1" customWidth="1"/>
    <col min="7" max="7" width="10.85546875" style="7" bestFit="1" customWidth="1"/>
    <col min="8" max="8" width="19" style="7" bestFit="1" customWidth="1"/>
    <col min="9" max="10" width="2.7109375" style="7" customWidth="1"/>
    <col min="11" max="11" width="44.42578125" style="7" customWidth="1"/>
    <col min="12" max="12" width="33.28515625" style="7" bestFit="1" customWidth="1"/>
    <col min="13" max="14" width="2.7109375" style="7" customWidth="1"/>
    <col min="15" max="16384" width="9.140625" style="7"/>
  </cols>
  <sheetData>
    <row r="1" spans="1:12">
      <c r="A1" s="38"/>
    </row>
    <row r="2" spans="1:12">
      <c r="F2" s="166" t="s">
        <v>125</v>
      </c>
      <c r="G2" s="166"/>
      <c r="H2" s="166"/>
      <c r="K2" s="163" t="s">
        <v>126</v>
      </c>
      <c r="L2" s="163"/>
    </row>
    <row r="3" spans="1:12" ht="9.9499999999999993" customHeight="1" thickBot="1"/>
    <row r="4" spans="1:12" ht="15" thickBot="1">
      <c r="F4" s="31" t="s">
        <v>127</v>
      </c>
      <c r="G4" s="31" t="s">
        <v>128</v>
      </c>
      <c r="H4" s="31" t="s">
        <v>129</v>
      </c>
      <c r="K4" s="31" t="s">
        <v>130</v>
      </c>
      <c r="L4" s="31" t="s">
        <v>131</v>
      </c>
    </row>
    <row r="5" spans="1:12">
      <c r="F5" s="16" t="s">
        <v>73</v>
      </c>
      <c r="G5" s="33" t="s">
        <v>132</v>
      </c>
      <c r="H5" s="17">
        <v>27</v>
      </c>
      <c r="K5" s="33" t="s">
        <v>133</v>
      </c>
      <c r="L5" s="33">
        <v>14.3</v>
      </c>
    </row>
    <row r="6" spans="1:12">
      <c r="F6" s="16" t="s">
        <v>134</v>
      </c>
      <c r="G6" s="32" t="s">
        <v>135</v>
      </c>
      <c r="H6" s="17">
        <v>9</v>
      </c>
      <c r="K6" s="32" t="s">
        <v>136</v>
      </c>
      <c r="L6" s="32">
        <v>5</v>
      </c>
    </row>
    <row r="7" spans="1:12">
      <c r="F7" s="16" t="s">
        <v>137</v>
      </c>
      <c r="G7" s="32" t="s">
        <v>135</v>
      </c>
      <c r="H7" s="17">
        <v>15</v>
      </c>
      <c r="K7" s="32" t="s">
        <v>138</v>
      </c>
      <c r="L7" s="32">
        <v>5</v>
      </c>
    </row>
    <row r="8" spans="1:12">
      <c r="F8" s="16" t="s">
        <v>139</v>
      </c>
      <c r="G8" s="32" t="s">
        <v>135</v>
      </c>
      <c r="H8" s="17">
        <v>10</v>
      </c>
      <c r="K8" s="32" t="s">
        <v>140</v>
      </c>
      <c r="L8" s="32">
        <v>26.9</v>
      </c>
    </row>
    <row r="9" spans="1:12">
      <c r="F9" s="16" t="s">
        <v>141</v>
      </c>
      <c r="G9" s="32" t="s">
        <v>135</v>
      </c>
      <c r="H9" s="17">
        <v>9.6999999999999993</v>
      </c>
      <c r="K9" s="32" t="s">
        <v>142</v>
      </c>
      <c r="L9" s="32">
        <v>31.2</v>
      </c>
    </row>
    <row r="10" spans="1:12" ht="15" customHeight="1">
      <c r="F10" s="16" t="s">
        <v>143</v>
      </c>
      <c r="G10" s="32" t="s">
        <v>144</v>
      </c>
      <c r="H10" s="17">
        <v>27</v>
      </c>
      <c r="K10" s="32" t="s">
        <v>145</v>
      </c>
      <c r="L10" s="32">
        <v>36.200000000000003</v>
      </c>
    </row>
    <row r="11" spans="1:12">
      <c r="F11" s="16" t="s">
        <v>146</v>
      </c>
      <c r="G11" s="32" t="s">
        <v>144</v>
      </c>
      <c r="H11" s="17">
        <v>27</v>
      </c>
      <c r="K11" s="32" t="s">
        <v>147</v>
      </c>
      <c r="L11" s="32">
        <v>25.4</v>
      </c>
    </row>
    <row r="12" spans="1:12">
      <c r="F12" s="16" t="s">
        <v>148</v>
      </c>
      <c r="G12" s="32" t="s">
        <v>135</v>
      </c>
      <c r="H12" s="17">
        <v>10</v>
      </c>
      <c r="K12" s="32" t="s">
        <v>149</v>
      </c>
      <c r="L12" s="32">
        <v>29.2</v>
      </c>
    </row>
    <row r="13" spans="1:12">
      <c r="F13" s="16" t="s">
        <v>150</v>
      </c>
      <c r="G13" s="32" t="s">
        <v>135</v>
      </c>
      <c r="H13" s="17">
        <v>9</v>
      </c>
      <c r="K13" s="32" t="s">
        <v>151</v>
      </c>
      <c r="L13" s="32">
        <v>70.400000000000006</v>
      </c>
    </row>
    <row r="14" spans="1:12">
      <c r="F14" s="16" t="s">
        <v>152</v>
      </c>
      <c r="G14" s="32" t="s">
        <v>135</v>
      </c>
      <c r="H14" s="17">
        <v>9.5</v>
      </c>
      <c r="K14" s="32" t="s">
        <v>153</v>
      </c>
      <c r="L14" s="32">
        <v>13</v>
      </c>
    </row>
    <row r="15" spans="1:12">
      <c r="F15" s="16" t="s">
        <v>154</v>
      </c>
      <c r="G15" s="32" t="s">
        <v>144</v>
      </c>
      <c r="H15" s="17">
        <v>27</v>
      </c>
      <c r="K15" s="32" t="s">
        <v>155</v>
      </c>
      <c r="L15" s="32">
        <v>28.3</v>
      </c>
    </row>
    <row r="16" spans="1:12" ht="15" customHeight="1">
      <c r="F16" s="16" t="s">
        <v>156</v>
      </c>
      <c r="G16" s="32" t="s">
        <v>135</v>
      </c>
      <c r="H16" s="17">
        <v>14</v>
      </c>
      <c r="K16" s="32" t="s">
        <v>157</v>
      </c>
      <c r="L16" s="32">
        <v>70.7</v>
      </c>
    </row>
    <row r="17" spans="6:12" ht="15" thickBot="1">
      <c r="F17" s="16" t="s">
        <v>158</v>
      </c>
      <c r="G17" s="32" t="s">
        <v>135</v>
      </c>
      <c r="H17" s="17">
        <v>10</v>
      </c>
      <c r="K17" s="34" t="s">
        <v>159</v>
      </c>
      <c r="L17" s="34">
        <v>26.9</v>
      </c>
    </row>
    <row r="18" spans="6:12" ht="15" thickBot="1">
      <c r="F18" s="19" t="s">
        <v>160</v>
      </c>
      <c r="G18" s="34" t="s">
        <v>135</v>
      </c>
      <c r="H18" s="18">
        <v>15</v>
      </c>
      <c r="L18" s="35" t="s">
        <v>161</v>
      </c>
    </row>
    <row r="19" spans="6:12">
      <c r="F19" s="36"/>
      <c r="G19" s="36"/>
      <c r="H19" s="35" t="s">
        <v>162</v>
      </c>
    </row>
    <row r="20" spans="6:12">
      <c r="F20" s="36"/>
      <c r="G20" s="36"/>
      <c r="H20" s="36"/>
      <c r="K20" s="164" t="s">
        <v>163</v>
      </c>
      <c r="L20" s="165"/>
    </row>
    <row r="21" spans="6:12" ht="15" customHeight="1">
      <c r="F21" s="167" t="s">
        <v>164</v>
      </c>
      <c r="G21" s="168"/>
      <c r="H21" s="169"/>
      <c r="K21" s="170" t="s">
        <v>165</v>
      </c>
      <c r="L21" s="171"/>
    </row>
    <row r="22" spans="6:12" ht="15" customHeight="1">
      <c r="F22" s="46"/>
      <c r="G22" s="36"/>
      <c r="H22" s="47"/>
      <c r="K22" s="172"/>
      <c r="L22" s="173"/>
    </row>
    <row r="23" spans="6:12">
      <c r="F23" s="160" t="s">
        <v>166</v>
      </c>
      <c r="G23" s="161"/>
      <c r="H23" s="162"/>
      <c r="K23" s="172"/>
      <c r="L23" s="173"/>
    </row>
    <row r="24" spans="6:12">
      <c r="F24" s="160" t="s">
        <v>167</v>
      </c>
      <c r="G24" s="161"/>
      <c r="H24" s="162"/>
      <c r="K24" s="172"/>
      <c r="L24" s="173"/>
    </row>
    <row r="25" spans="6:12">
      <c r="F25" s="160"/>
      <c r="G25" s="161"/>
      <c r="H25" s="162"/>
      <c r="K25" s="172"/>
      <c r="L25" s="173"/>
    </row>
    <row r="26" spans="6:12">
      <c r="F26" s="160" t="s">
        <v>168</v>
      </c>
      <c r="G26" s="161"/>
      <c r="H26" s="162"/>
      <c r="K26" s="172"/>
      <c r="L26" s="173"/>
    </row>
    <row r="27" spans="6:12">
      <c r="F27" s="160"/>
      <c r="G27" s="161"/>
      <c r="H27" s="162"/>
      <c r="K27" s="172"/>
      <c r="L27" s="173"/>
    </row>
    <row r="28" spans="6:12">
      <c r="F28" s="160" t="s">
        <v>169</v>
      </c>
      <c r="G28" s="161"/>
      <c r="H28" s="162"/>
      <c r="K28" s="172"/>
      <c r="L28" s="173"/>
    </row>
    <row r="29" spans="6:12">
      <c r="F29" s="58" t="s">
        <v>170</v>
      </c>
      <c r="G29" s="52"/>
      <c r="H29" s="53"/>
      <c r="K29" s="46" t="s">
        <v>171</v>
      </c>
      <c r="L29" s="47"/>
    </row>
    <row r="30" spans="6:12" ht="15" customHeight="1">
      <c r="F30" s="54"/>
      <c r="G30" s="55"/>
      <c r="H30" s="56"/>
      <c r="K30" s="172" t="s">
        <v>172</v>
      </c>
      <c r="L30" s="173"/>
    </row>
    <row r="31" spans="6:12">
      <c r="F31" s="160" t="s">
        <v>173</v>
      </c>
      <c r="G31" s="161"/>
      <c r="H31" s="162"/>
      <c r="K31" s="172"/>
      <c r="L31" s="173"/>
    </row>
    <row r="32" spans="6:12">
      <c r="F32" s="160"/>
      <c r="G32" s="161"/>
      <c r="H32" s="162"/>
      <c r="K32" s="172"/>
      <c r="L32" s="173"/>
    </row>
    <row r="33" spans="6:12">
      <c r="F33" s="160" t="s">
        <v>174</v>
      </c>
      <c r="G33" s="161"/>
      <c r="H33" s="162"/>
      <c r="K33" s="172"/>
      <c r="L33" s="173"/>
    </row>
    <row r="34" spans="6:12">
      <c r="F34" s="160" t="s">
        <v>175</v>
      </c>
      <c r="G34" s="161"/>
      <c r="H34" s="162"/>
      <c r="K34" s="172"/>
      <c r="L34" s="173"/>
    </row>
    <row r="35" spans="6:12">
      <c r="F35" s="160" t="s">
        <v>176</v>
      </c>
      <c r="G35" s="161"/>
      <c r="H35" s="162"/>
      <c r="K35" s="172"/>
      <c r="L35" s="173"/>
    </row>
    <row r="36" spans="6:12" ht="15" customHeight="1">
      <c r="F36" s="160"/>
      <c r="G36" s="161"/>
      <c r="H36" s="162"/>
      <c r="K36" s="172"/>
      <c r="L36" s="173"/>
    </row>
    <row r="37" spans="6:12">
      <c r="F37" s="160" t="s">
        <v>177</v>
      </c>
      <c r="G37" s="161"/>
      <c r="H37" s="162"/>
      <c r="K37" s="172"/>
      <c r="L37" s="173"/>
    </row>
    <row r="38" spans="6:12">
      <c r="F38" s="160"/>
      <c r="G38" s="161"/>
      <c r="H38" s="162"/>
      <c r="K38" s="172"/>
      <c r="L38" s="173"/>
    </row>
    <row r="39" spans="6:12">
      <c r="F39" s="160"/>
      <c r="G39" s="161"/>
      <c r="H39" s="162"/>
      <c r="K39" s="172"/>
      <c r="L39" s="173"/>
    </row>
    <row r="40" spans="6:12">
      <c r="F40" s="160"/>
      <c r="G40" s="161"/>
      <c r="H40" s="162"/>
      <c r="K40" s="172"/>
      <c r="L40" s="173"/>
    </row>
    <row r="41" spans="6:12">
      <c r="F41" s="160"/>
      <c r="G41" s="161"/>
      <c r="H41" s="162"/>
      <c r="K41" s="172"/>
      <c r="L41" s="173"/>
    </row>
    <row r="42" spans="6:12">
      <c r="F42" s="48"/>
      <c r="G42" s="51"/>
      <c r="H42" s="49"/>
      <c r="K42" s="172"/>
      <c r="L42" s="173"/>
    </row>
    <row r="43" spans="6:12">
      <c r="K43" s="172"/>
      <c r="L43" s="173"/>
    </row>
    <row r="44" spans="6:12">
      <c r="K44" s="172"/>
      <c r="L44" s="173"/>
    </row>
    <row r="45" spans="6:12">
      <c r="K45" s="172"/>
      <c r="L45" s="173"/>
    </row>
    <row r="46" spans="6:12">
      <c r="K46" s="172"/>
      <c r="L46" s="173"/>
    </row>
    <row r="47" spans="6:12">
      <c r="K47" s="172"/>
      <c r="L47" s="173"/>
    </row>
    <row r="48" spans="6:12">
      <c r="F48" s="59"/>
      <c r="K48" s="172"/>
      <c r="L48" s="173"/>
    </row>
    <row r="49" spans="11:12">
      <c r="K49" s="172"/>
      <c r="L49" s="173"/>
    </row>
    <row r="50" spans="11:12">
      <c r="K50" s="172"/>
      <c r="L50" s="173"/>
    </row>
    <row r="51" spans="11:12">
      <c r="K51" s="172"/>
      <c r="L51" s="173"/>
    </row>
    <row r="52" spans="11:12">
      <c r="K52" s="172"/>
      <c r="L52" s="173"/>
    </row>
    <row r="53" spans="11:12">
      <c r="K53" s="172"/>
      <c r="L53" s="173"/>
    </row>
    <row r="54" spans="11:12">
      <c r="K54" s="172"/>
      <c r="L54" s="173"/>
    </row>
    <row r="55" spans="11:12">
      <c r="K55" s="46" t="s">
        <v>178</v>
      </c>
      <c r="L55" s="47"/>
    </row>
    <row r="56" spans="11:12" ht="15" customHeight="1">
      <c r="K56" s="50" t="s">
        <v>179</v>
      </c>
      <c r="L56" s="57"/>
    </row>
    <row r="57" spans="11:12">
      <c r="K57" s="48"/>
      <c r="L57" s="49"/>
    </row>
  </sheetData>
  <sheetProtection algorithmName="SHA-512" hashValue="SboEctBFO8Sfm7QIxUI1cQufKe8m8QNt8BWDgDiDS+6lRphV6fpL9aXllb4zvPdA9DhPGPU0SL36x1/7RVdJ9Q==" saltValue="KcEOZxHCB75KclerzZW47w==" spinCount="100000" sheet="1" selectLockedCells="1"/>
  <mergeCells count="23">
    <mergeCell ref="F41:H41"/>
    <mergeCell ref="K21:L28"/>
    <mergeCell ref="K30:L54"/>
    <mergeCell ref="F36:H36"/>
    <mergeCell ref="F37:H37"/>
    <mergeCell ref="F38:H38"/>
    <mergeCell ref="F39:H39"/>
    <mergeCell ref="F40:H40"/>
    <mergeCell ref="F31:H31"/>
    <mergeCell ref="F32:H32"/>
    <mergeCell ref="F33:H33"/>
    <mergeCell ref="F34:H34"/>
    <mergeCell ref="F35:H35"/>
    <mergeCell ref="F24:H24"/>
    <mergeCell ref="F25:H25"/>
    <mergeCell ref="F26:H26"/>
    <mergeCell ref="F27:H27"/>
    <mergeCell ref="F28:H28"/>
    <mergeCell ref="K2:L2"/>
    <mergeCell ref="K20:L20"/>
    <mergeCell ref="F2:H2"/>
    <mergeCell ref="F21:H21"/>
    <mergeCell ref="F23:H23"/>
  </mergeCells>
  <hyperlinks>
    <hyperlink ref="K56" r:id="rId1" xr:uid="{00000000-0004-0000-0200-000000000000}"/>
    <hyperlink ref="F29" r:id="rId2" xr:uid="{00000000-0004-0000-0200-000001000000}"/>
  </hyperlinks>
  <pageMargins left="0.7" right="0.7" top="0.75" bottom="0.75" header="0.3" footer="0.3"/>
  <pageSetup paperSize="9" orientation="portrait" horizontalDpi="300" verticalDpi="3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0"/>
  <sheetViews>
    <sheetView workbookViewId="0">
      <selection activeCell="G15" sqref="G15"/>
    </sheetView>
  </sheetViews>
  <sheetFormatPr defaultColWidth="9.140625" defaultRowHeight="14.45"/>
  <cols>
    <col min="1" max="5" width="2.7109375" style="7" customWidth="1"/>
    <col min="6" max="6" width="39.85546875" style="7" customWidth="1"/>
    <col min="7" max="7" width="106.42578125" style="7" customWidth="1"/>
    <col min="8" max="8" width="2.7109375" style="7" customWidth="1"/>
    <col min="9" max="16384" width="9.140625" style="7"/>
  </cols>
  <sheetData>
    <row r="1" spans="1:7" ht="15" thickBot="1">
      <c r="A1" s="38"/>
    </row>
    <row r="2" spans="1:7">
      <c r="F2" s="43" t="s">
        <v>180</v>
      </c>
      <c r="G2" s="44"/>
    </row>
    <row r="3" spans="1:7" ht="2.1" customHeight="1">
      <c r="F3" s="16"/>
      <c r="G3" s="17"/>
    </row>
    <row r="4" spans="1:7">
      <c r="F4" s="174" t="s">
        <v>181</v>
      </c>
      <c r="G4" s="175"/>
    </row>
    <row r="5" spans="1:7" ht="2.1" customHeight="1">
      <c r="F5" s="16"/>
      <c r="G5" s="17"/>
    </row>
    <row r="6" spans="1:7">
      <c r="F6" s="16" t="s">
        <v>182</v>
      </c>
      <c r="G6" s="45" t="s">
        <v>183</v>
      </c>
    </row>
    <row r="7" spans="1:7">
      <c r="F7" s="16" t="s">
        <v>184</v>
      </c>
      <c r="G7" s="45" t="s">
        <v>185</v>
      </c>
    </row>
    <row r="8" spans="1:7">
      <c r="F8" s="16" t="s">
        <v>186</v>
      </c>
      <c r="G8" s="45" t="s">
        <v>187</v>
      </c>
    </row>
    <row r="9" spans="1:7">
      <c r="F9" s="16" t="s">
        <v>188</v>
      </c>
      <c r="G9" s="45" t="s">
        <v>189</v>
      </c>
    </row>
    <row r="10" spans="1:7">
      <c r="F10" s="16" t="s">
        <v>190</v>
      </c>
      <c r="G10" s="45" t="s">
        <v>191</v>
      </c>
    </row>
    <row r="11" spans="1:7">
      <c r="F11" s="16" t="s">
        <v>192</v>
      </c>
      <c r="G11" s="45" t="s">
        <v>193</v>
      </c>
    </row>
    <row r="12" spans="1:7">
      <c r="F12" s="16" t="s">
        <v>194</v>
      </c>
      <c r="G12" s="45" t="s">
        <v>195</v>
      </c>
    </row>
    <row r="13" spans="1:7">
      <c r="F13" s="16" t="s">
        <v>196</v>
      </c>
      <c r="G13" s="45" t="s">
        <v>197</v>
      </c>
    </row>
    <row r="14" spans="1:7">
      <c r="F14" s="16" t="s">
        <v>198</v>
      </c>
      <c r="G14" s="45" t="s">
        <v>199</v>
      </c>
    </row>
    <row r="15" spans="1:7">
      <c r="F15" s="16" t="s">
        <v>200</v>
      </c>
      <c r="G15" s="45" t="s">
        <v>201</v>
      </c>
    </row>
    <row r="16" spans="1:7">
      <c r="F16" s="16" t="s">
        <v>202</v>
      </c>
      <c r="G16" s="45" t="s">
        <v>203</v>
      </c>
    </row>
    <row r="17" spans="6:7">
      <c r="F17" s="16" t="s">
        <v>204</v>
      </c>
      <c r="G17" s="45" t="s">
        <v>205</v>
      </c>
    </row>
    <row r="18" spans="6:7">
      <c r="F18" s="16" t="s">
        <v>206</v>
      </c>
      <c r="G18" s="45" t="s">
        <v>207</v>
      </c>
    </row>
    <row r="19" spans="6:7">
      <c r="F19" s="16" t="s">
        <v>208</v>
      </c>
      <c r="G19" s="45" t="s">
        <v>209</v>
      </c>
    </row>
    <row r="20" spans="6:7">
      <c r="F20" s="16" t="s">
        <v>210</v>
      </c>
      <c r="G20" s="45" t="s">
        <v>211</v>
      </c>
    </row>
    <row r="21" spans="6:7">
      <c r="F21" s="16" t="s">
        <v>212</v>
      </c>
      <c r="G21" s="45" t="s">
        <v>213</v>
      </c>
    </row>
    <row r="22" spans="6:7">
      <c r="F22" s="16" t="s">
        <v>214</v>
      </c>
      <c r="G22" s="45" t="s">
        <v>215</v>
      </c>
    </row>
    <row r="23" spans="6:7">
      <c r="F23" s="16"/>
      <c r="G23" s="17"/>
    </row>
    <row r="24" spans="6:7">
      <c r="F24" s="174" t="s">
        <v>216</v>
      </c>
      <c r="G24" s="175"/>
    </row>
    <row r="25" spans="6:7" ht="2.1" customHeight="1">
      <c r="F25" s="16"/>
      <c r="G25" s="17"/>
    </row>
    <row r="26" spans="6:7">
      <c r="F26" s="16" t="s">
        <v>217</v>
      </c>
      <c r="G26" s="45" t="s">
        <v>218</v>
      </c>
    </row>
    <row r="27" spans="6:7">
      <c r="F27" s="16" t="s">
        <v>219</v>
      </c>
      <c r="G27" s="45" t="s">
        <v>220</v>
      </c>
    </row>
    <row r="28" spans="6:7">
      <c r="F28" s="16" t="s">
        <v>221</v>
      </c>
      <c r="G28" s="45" t="s">
        <v>222</v>
      </c>
    </row>
    <row r="29" spans="6:7">
      <c r="F29" s="16" t="s">
        <v>223</v>
      </c>
      <c r="G29" s="45" t="s">
        <v>224</v>
      </c>
    </row>
    <row r="30" spans="6:7" ht="15" thickBot="1">
      <c r="F30" s="19"/>
      <c r="G30" s="18"/>
    </row>
  </sheetData>
  <sheetProtection algorithmName="SHA-512" hashValue="O2X2qMqqTjsQMwZxNXU/XAW9FECKh2BRTt9a9zceh7cQ0WrjUO5EMh4PwgjrYAFG1g2d7eveK53jySJ0yCJ3Yw==" saltValue="AFX/c7BgfTop2R6V4474kA==" spinCount="100000" sheet="1" selectLockedCells="1"/>
  <mergeCells count="2">
    <mergeCell ref="F4:G4"/>
    <mergeCell ref="F24:G24"/>
  </mergeCells>
  <hyperlinks>
    <hyperlink ref="G6" r:id="rId1" xr:uid="{00000000-0004-0000-0300-000000000000}"/>
    <hyperlink ref="G7" r:id="rId2" xr:uid="{00000000-0004-0000-0300-000001000000}"/>
    <hyperlink ref="G9" r:id="rId3" xr:uid="{00000000-0004-0000-0300-000002000000}"/>
    <hyperlink ref="G8" r:id="rId4" xr:uid="{00000000-0004-0000-0300-000003000000}"/>
    <hyperlink ref="G10" r:id="rId5" xr:uid="{00000000-0004-0000-0300-000004000000}"/>
    <hyperlink ref="G11" r:id="rId6" xr:uid="{00000000-0004-0000-0300-000005000000}"/>
    <hyperlink ref="G12" r:id="rId7" xr:uid="{00000000-0004-0000-0300-000006000000}"/>
    <hyperlink ref="G13" r:id="rId8" xr:uid="{00000000-0004-0000-0300-000007000000}"/>
    <hyperlink ref="G14" r:id="rId9" xr:uid="{00000000-0004-0000-0300-000008000000}"/>
    <hyperlink ref="G15" r:id="rId10" xr:uid="{00000000-0004-0000-0300-000009000000}"/>
    <hyperlink ref="G17" r:id="rId11" xr:uid="{00000000-0004-0000-0300-00000A000000}"/>
    <hyperlink ref="G18" r:id="rId12" xr:uid="{00000000-0004-0000-0300-00000B000000}"/>
    <hyperlink ref="G19" r:id="rId13" xr:uid="{00000000-0004-0000-0300-00000C000000}"/>
    <hyperlink ref="G20" r:id="rId14" xr:uid="{00000000-0004-0000-0300-00000D000000}"/>
    <hyperlink ref="G21" r:id="rId15" xr:uid="{00000000-0004-0000-0300-00000E000000}"/>
    <hyperlink ref="G22" r:id="rId16" xr:uid="{00000000-0004-0000-0300-00000F000000}"/>
    <hyperlink ref="G26" r:id="rId17" xr:uid="{00000000-0004-0000-0300-000010000000}"/>
    <hyperlink ref="G27" r:id="rId18" xr:uid="{00000000-0004-0000-0300-000011000000}"/>
    <hyperlink ref="G28" r:id="rId19" xr:uid="{00000000-0004-0000-0300-000012000000}"/>
    <hyperlink ref="G29" r:id="rId20" xr:uid="{00000000-0004-0000-0300-000013000000}"/>
    <hyperlink ref="G16" r:id="rId21" xr:uid="{00000000-0004-0000-0300-000014000000}"/>
  </hyperlinks>
  <pageMargins left="0.7" right="0.7" top="0.75" bottom="0.75" header="0.3" footer="0.3"/>
  <pageSetup paperSize="9" orientation="portrait" horizontalDpi="300" verticalDpi="300" r:id="rId22"/>
</worksheet>
</file>

<file path=docProps/app.xml><?xml version="1.0" encoding="utf-8"?>
<Properties xmlns="http://schemas.openxmlformats.org/officeDocument/2006/extended-properties" xmlns:vt="http://schemas.openxmlformats.org/officeDocument/2006/docPropsVTypes">
  <Application>Microsoft Excel Online</Application>
  <Manager/>
  <Company>Defra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Rafal</dc:creator>
  <cp:keywords/>
  <dc:description/>
  <cp:lastModifiedBy/>
  <cp:revision/>
  <dcterms:created xsi:type="dcterms:W3CDTF">2019-06-03T11:25:23Z</dcterms:created>
  <dcterms:modified xsi:type="dcterms:W3CDTF">2022-05-10T14:01:49Z</dcterms:modified>
  <cp:category/>
  <cp:contentStatus/>
</cp:coreProperties>
</file>